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defaultThemeVersion="124226"/>
  <mc:AlternateContent xmlns:mc="http://schemas.openxmlformats.org/markup-compatibility/2006">
    <mc:Choice Requires="x15">
      <x15ac:absPath xmlns:x15ac="http://schemas.microsoft.com/office/spreadsheetml/2010/11/ac" url="S:\Forgit-Scanlon\"/>
    </mc:Choice>
  </mc:AlternateContent>
  <bookViews>
    <workbookView xWindow="480" yWindow="720" windowWidth="15600" windowHeight="6975" tabRatio="972" activeTab="5"/>
  </bookViews>
  <sheets>
    <sheet name="DCIP Cover Page" sheetId="145" r:id="rId1"/>
    <sheet name="Assurances" sheetId="165" r:id="rId2"/>
    <sheet name="District Leadership Team" sheetId="146" r:id="rId3"/>
    <sheet name="District Info Sheet" sheetId="147" r:id="rId4"/>
    <sheet name="Overview" sheetId="161" r:id="rId5"/>
    <sheet name="PS Reform Model" sheetId="164" r:id="rId6"/>
    <sheet name="Leading Indicators" sheetId="162" r:id="rId7"/>
    <sheet name="SOP1.1" sheetId="144" r:id="rId8"/>
    <sheet name="SOP1.2" sheetId="163" r:id="rId9"/>
    <sheet name="SOP1.3" sheetId="153" r:id="rId10"/>
    <sheet name="SOP1.4" sheetId="154" r:id="rId11"/>
    <sheet name="SOP1.5" sheetId="155" r:id="rId12"/>
    <sheet name="SOP2.1" sheetId="156" r:id="rId13"/>
    <sheet name="Sheet3" sheetId="169" r:id="rId14"/>
    <sheet name="SOP3.1" sheetId="157" r:id="rId15"/>
    <sheet name="SOP4.1" sheetId="158" r:id="rId16"/>
    <sheet name="SOP5.1" sheetId="159" r:id="rId17"/>
    <sheet name="SOP6.1" sheetId="160" r:id="rId18"/>
    <sheet name="Set-Asides" sheetId="151" r:id="rId19"/>
    <sheet name="AllocationPlan-Improvement" sheetId="150" r:id="rId20"/>
    <sheet name="AllocationPlan-PE" sheetId="166" r:id="rId21"/>
    <sheet name="Sheet1" sheetId="167" r:id="rId22"/>
    <sheet name="Sheet2" sheetId="168" r:id="rId23"/>
    <sheet name="SI Set Aside Rates" sheetId="31" state="hidden" r:id="rId24"/>
  </sheets>
  <externalReferences>
    <externalReference r:id="rId25"/>
    <externalReference r:id="rId26"/>
    <externalReference r:id="rId27"/>
    <externalReference r:id="rId28"/>
    <externalReference r:id="rId29"/>
    <externalReference r:id="rId30"/>
  </externalReferences>
  <definedNames>
    <definedName name="_xlnm._FilterDatabase" localSheetId="19" hidden="1">'AllocationPlan-Improvement'!$B$8:$E$41</definedName>
    <definedName name="_xlnm._FilterDatabase" localSheetId="20" hidden="1">'AllocationPlan-PE'!$B$5:$E$40</definedName>
    <definedName name="_xlnm._FilterDatabase" localSheetId="23" hidden="1">'SI Set Aside Rates'!$A$2:$J$134</definedName>
    <definedName name="_Toc279146926" localSheetId="1">Assurances!#REF!</definedName>
    <definedName name="_Toc279146926" localSheetId="5">'PS Reform Model'!$B$63</definedName>
    <definedName name="account1213" localSheetId="19">#REF!</definedName>
    <definedName name="account1213" localSheetId="20">#REF!</definedName>
    <definedName name="account1213" localSheetId="1">#REF!</definedName>
    <definedName name="account1213" localSheetId="0">#REF!</definedName>
    <definedName name="account1213" localSheetId="3">#REF!</definedName>
    <definedName name="account1213" localSheetId="2">#REF!</definedName>
    <definedName name="account1213" localSheetId="4">#REF!</definedName>
    <definedName name="account1213" localSheetId="5">#REF!</definedName>
    <definedName name="account1213" localSheetId="23">#REF!</definedName>
    <definedName name="account1213" localSheetId="8">#REF!</definedName>
    <definedName name="account1213" localSheetId="9">#REF!</definedName>
    <definedName name="account1213" localSheetId="10">#REF!</definedName>
    <definedName name="account1213" localSheetId="11">#REF!</definedName>
    <definedName name="account1213" localSheetId="12">#REF!</definedName>
    <definedName name="account1213" localSheetId="14">#REF!</definedName>
    <definedName name="account1213" localSheetId="15">#REF!</definedName>
    <definedName name="account1213" localSheetId="16">#REF!</definedName>
    <definedName name="account1213" localSheetId="17">#REF!</definedName>
    <definedName name="account1213">#REF!</definedName>
    <definedName name="acct1415">[1]Account.Rev!$D$3:$F$5419</definedName>
    <definedName name="ALBANY_CITY_SD" localSheetId="19">#REF!</definedName>
    <definedName name="ALBANY_CITY_SD" localSheetId="20">#REF!</definedName>
    <definedName name="ALBANY_CITY_SD" localSheetId="1">#REF!</definedName>
    <definedName name="ALBANY_CITY_SD" localSheetId="0">#REF!</definedName>
    <definedName name="ALBANY_CITY_SD" localSheetId="3">#REF!</definedName>
    <definedName name="ALBANY_CITY_SD" localSheetId="2">#REF!</definedName>
    <definedName name="ALBANY_CITY_SD" localSheetId="4">#REF!</definedName>
    <definedName name="ALBANY_CITY_SD" localSheetId="5">#REF!</definedName>
    <definedName name="ALBANY_CITY_SD" localSheetId="8">#REF!</definedName>
    <definedName name="ALBANY_CITY_SD" localSheetId="9">#REF!</definedName>
    <definedName name="ALBANY_CITY_SD" localSheetId="10">#REF!</definedName>
    <definedName name="ALBANY_CITY_SD" localSheetId="11">#REF!</definedName>
    <definedName name="ALBANY_CITY_SD" localSheetId="12">#REF!</definedName>
    <definedName name="ALBANY_CITY_SD" localSheetId="14">#REF!</definedName>
    <definedName name="ALBANY_CITY_SD" localSheetId="15">#REF!</definedName>
    <definedName name="ALBANY_CITY_SD" localSheetId="16">#REF!</definedName>
    <definedName name="ALBANY_CITY_SD" localSheetId="17">#REF!</definedName>
    <definedName name="ALBANY_CITY_SD">#REF!</definedName>
    <definedName name="Allocations">'[2]Allocations-Summary'!$A$2:$H$908</definedName>
    <definedName name="allocations201314" localSheetId="19">#REF!</definedName>
    <definedName name="allocations201314" localSheetId="20">#REF!</definedName>
    <definedName name="allocations201314" localSheetId="1">#REF!</definedName>
    <definedName name="allocations201314" localSheetId="0">#REF!</definedName>
    <definedName name="allocations201314" localSheetId="3">#REF!</definedName>
    <definedName name="allocations201314" localSheetId="2">#REF!</definedName>
    <definedName name="allocations201314" localSheetId="4">#REF!</definedName>
    <definedName name="allocations201314" localSheetId="5">#REF!</definedName>
    <definedName name="allocations201314" localSheetId="23">'[3]2013-14 T-I.II.III. Allocations'!$A$2:$F$933</definedName>
    <definedName name="allocations201314" localSheetId="8">#REF!</definedName>
    <definedName name="allocations201314" localSheetId="9">#REF!</definedName>
    <definedName name="allocations201314" localSheetId="10">#REF!</definedName>
    <definedName name="allocations201314" localSheetId="11">#REF!</definedName>
    <definedName name="allocations201314" localSheetId="12">#REF!</definedName>
    <definedName name="allocations201314" localSheetId="14">#REF!</definedName>
    <definedName name="allocations201314" localSheetId="15">#REF!</definedName>
    <definedName name="allocations201314" localSheetId="16">#REF!</definedName>
    <definedName name="allocations201314" localSheetId="17">#REF!</definedName>
    <definedName name="allocations201314">#REF!</definedName>
    <definedName name="alloctI1415" localSheetId="19">#REF!</definedName>
    <definedName name="alloctI1415" localSheetId="20">#REF!</definedName>
    <definedName name="alloctI1415" localSheetId="1">#REF!</definedName>
    <definedName name="alloctI1415" localSheetId="0">#REF!</definedName>
    <definedName name="alloctI1415" localSheetId="3">#REF!</definedName>
    <definedName name="alloctI1415" localSheetId="2">#REF!</definedName>
    <definedName name="alloctI1415" localSheetId="4">#REF!</definedName>
    <definedName name="alloctI1415" localSheetId="5">#REF!</definedName>
    <definedName name="alloctI1415" localSheetId="8">#REF!</definedName>
    <definedName name="alloctI1415" localSheetId="9">#REF!</definedName>
    <definedName name="alloctI1415" localSheetId="10">#REF!</definedName>
    <definedName name="alloctI1415" localSheetId="11">#REF!</definedName>
    <definedName name="alloctI1415" localSheetId="12">#REF!</definedName>
    <definedName name="alloctI1415" localSheetId="14">#REF!</definedName>
    <definedName name="alloctI1415" localSheetId="15">#REF!</definedName>
    <definedName name="alloctI1415" localSheetId="16">#REF!</definedName>
    <definedName name="alloctI1415" localSheetId="17">#REF!</definedName>
    <definedName name="alloctI1415">#REF!</definedName>
    <definedName name="alloctID1415">'[1]T-ID Allocations'!$A$5:$E$231</definedName>
    <definedName name="alloctII1415" localSheetId="19">#REF!</definedName>
    <definedName name="alloctII1415" localSheetId="20">#REF!</definedName>
    <definedName name="alloctII1415" localSheetId="1">#REF!</definedName>
    <definedName name="alloctII1415" localSheetId="0">#REF!</definedName>
    <definedName name="alloctII1415" localSheetId="3">#REF!</definedName>
    <definedName name="alloctII1415" localSheetId="2">#REF!</definedName>
    <definedName name="alloctII1415" localSheetId="4">#REF!</definedName>
    <definedName name="alloctII1415" localSheetId="5">#REF!</definedName>
    <definedName name="alloctII1415" localSheetId="8">#REF!</definedName>
    <definedName name="alloctII1415" localSheetId="9">#REF!</definedName>
    <definedName name="alloctII1415" localSheetId="10">#REF!</definedName>
    <definedName name="alloctII1415" localSheetId="11">#REF!</definedName>
    <definedName name="alloctII1415" localSheetId="12">#REF!</definedName>
    <definedName name="alloctII1415" localSheetId="14">#REF!</definedName>
    <definedName name="alloctII1415" localSheetId="15">#REF!</definedName>
    <definedName name="alloctII1415" localSheetId="16">#REF!</definedName>
    <definedName name="alloctII1415" localSheetId="17">#REF!</definedName>
    <definedName name="alloctII1415">#REF!</definedName>
    <definedName name="bedslea1415">[1]Account.Rev!$D$3:$E$5420</definedName>
    <definedName name="carev1415">[1]Account.Rev!$D$3:$I$5419</definedName>
    <definedName name="count" localSheetId="19">#REF!</definedName>
    <definedName name="count" localSheetId="20">#REF!</definedName>
    <definedName name="count" localSheetId="1">#REF!</definedName>
    <definedName name="count" localSheetId="0">#REF!</definedName>
    <definedName name="count" localSheetId="3">#REF!</definedName>
    <definedName name="count" localSheetId="2">#REF!</definedName>
    <definedName name="count" localSheetId="4">#REF!</definedName>
    <definedName name="count" localSheetId="5">#REF!</definedName>
    <definedName name="count" localSheetId="23">#REF!</definedName>
    <definedName name="count" localSheetId="8">#REF!</definedName>
    <definedName name="count" localSheetId="9">#REF!</definedName>
    <definedName name="count" localSheetId="10">#REF!</definedName>
    <definedName name="count" localSheetId="11">#REF!</definedName>
    <definedName name="count" localSheetId="12">#REF!</definedName>
    <definedName name="count" localSheetId="14">#REF!</definedName>
    <definedName name="count" localSheetId="15">#REF!</definedName>
    <definedName name="count" localSheetId="16">#REF!</definedName>
    <definedName name="count" localSheetId="17">#REF!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9">#REF!</definedName>
    <definedName name="nonpub1415lea" localSheetId="20">#REF!</definedName>
    <definedName name="nonpub1415lea" localSheetId="1">#REF!</definedName>
    <definedName name="nonpub1415lea" localSheetId="0">#REF!</definedName>
    <definedName name="nonpub1415lea" localSheetId="3">#REF!</definedName>
    <definedName name="nonpub1415lea" localSheetId="2">#REF!</definedName>
    <definedName name="nonpub1415lea" localSheetId="4">#REF!</definedName>
    <definedName name="nonpub1415lea" localSheetId="5">#REF!</definedName>
    <definedName name="nonpub1415lea" localSheetId="8">#REF!</definedName>
    <definedName name="nonpub1415lea" localSheetId="9">#REF!</definedName>
    <definedName name="nonpub1415lea" localSheetId="10">#REF!</definedName>
    <definedName name="nonpub1415lea" localSheetId="11">#REF!</definedName>
    <definedName name="nonpub1415lea" localSheetId="12">#REF!</definedName>
    <definedName name="nonpub1415lea" localSheetId="14">#REF!</definedName>
    <definedName name="nonpub1415lea" localSheetId="15">#REF!</definedName>
    <definedName name="nonpub1415lea" localSheetId="16">#REF!</definedName>
    <definedName name="nonpub1415lea" localSheetId="17">#REF!</definedName>
    <definedName name="nonpub1415lea">#REF!</definedName>
    <definedName name="nonpub2">[2]ALL!$A$1:$J$177</definedName>
    <definedName name="npubyn1415" localSheetId="19">#REF!</definedName>
    <definedName name="npubyn1415" localSheetId="20">#REF!</definedName>
    <definedName name="npubyn1415" localSheetId="1">#REF!</definedName>
    <definedName name="npubyn1415" localSheetId="0">#REF!</definedName>
    <definedName name="npubyn1415" localSheetId="3">#REF!</definedName>
    <definedName name="npubyn1415" localSheetId="2">#REF!</definedName>
    <definedName name="npubyn1415" localSheetId="4">#REF!</definedName>
    <definedName name="npubyn1415" localSheetId="5">#REF!</definedName>
    <definedName name="npubyn1415" localSheetId="8">#REF!</definedName>
    <definedName name="npubyn1415" localSheetId="9">#REF!</definedName>
    <definedName name="npubyn1415" localSheetId="10">#REF!</definedName>
    <definedName name="npubyn1415" localSheetId="11">#REF!</definedName>
    <definedName name="npubyn1415" localSheetId="12">#REF!</definedName>
    <definedName name="npubyn1415" localSheetId="14">#REF!</definedName>
    <definedName name="npubyn1415" localSheetId="15">#REF!</definedName>
    <definedName name="npubyn1415" localSheetId="16">#REF!</definedName>
    <definedName name="npubyn1415" localSheetId="17">#REF!</definedName>
    <definedName name="npubyn1415">#REF!</definedName>
    <definedName name="NYC" localSheetId="19">#REF!</definedName>
    <definedName name="NYC" localSheetId="20">#REF!</definedName>
    <definedName name="NYC" localSheetId="1">#REF!</definedName>
    <definedName name="NYC" localSheetId="0">#REF!</definedName>
    <definedName name="NYC" localSheetId="3">#REF!</definedName>
    <definedName name="NYC" localSheetId="2">#REF!</definedName>
    <definedName name="NYC" localSheetId="4">#REF!</definedName>
    <definedName name="NYC" localSheetId="5">#REF!</definedName>
    <definedName name="NYC" localSheetId="23">#REF!</definedName>
    <definedName name="NYC" localSheetId="8">#REF!</definedName>
    <definedName name="NYC" localSheetId="9">#REF!</definedName>
    <definedName name="NYC" localSheetId="10">#REF!</definedName>
    <definedName name="NYC" localSheetId="11">#REF!</definedName>
    <definedName name="NYC" localSheetId="12">#REF!</definedName>
    <definedName name="NYC" localSheetId="14">#REF!</definedName>
    <definedName name="NYC" localSheetId="15">#REF!</definedName>
    <definedName name="NYC" localSheetId="16">#REF!</definedName>
    <definedName name="NYC" localSheetId="17">#REF!</definedName>
    <definedName name="NYC">#REF!</definedName>
    <definedName name="_xlnm.Print_Area" localSheetId="19">'AllocationPlan-Improvement'!$B$1:$E$44</definedName>
    <definedName name="_xlnm.Print_Area" localSheetId="20">'AllocationPlan-PE'!$B$1:$E$43</definedName>
    <definedName name="_xlnm.Print_Area" localSheetId="1">Assurances!$B$1:$C$22</definedName>
    <definedName name="_xlnm.Print_Area" localSheetId="0">'DCIP Cover Page'!$B$1:$E$20</definedName>
    <definedName name="_xlnm.Print_Area" localSheetId="3">'District Info Sheet'!$B$1:$M$34</definedName>
    <definedName name="_xlnm.Print_Area" localSheetId="2">'District Leadership Team'!$B$1:$E$36</definedName>
    <definedName name="_xlnm.Print_Area" localSheetId="6">'Leading Indicators'!$B$1:$L$35</definedName>
    <definedName name="_xlnm.Print_Area" localSheetId="4">Overview!$B$1:$C$86</definedName>
    <definedName name="_xlnm.Print_Area" localSheetId="5">'PS Reform Model'!$B$1:$B$120</definedName>
    <definedName name="_xlnm.Print_Area" localSheetId="18">'Set-Asides'!$B$1:$F$37</definedName>
    <definedName name="_xlnm.Print_Area" localSheetId="7">SOP1.1!$B$1:$D$28</definedName>
    <definedName name="_xlnm.Print_Area" localSheetId="8">SOP1.2!$B$1:$D$25</definedName>
    <definedName name="_xlnm.Print_Area" localSheetId="9">SOP1.3!$B$1:$D$26</definedName>
    <definedName name="_xlnm.Print_Area" localSheetId="10">SOP1.4!$B$1:$D$25</definedName>
    <definedName name="_xlnm.Print_Area" localSheetId="11">SOP1.5!$B$1:$D$26</definedName>
    <definedName name="_xlnm.Print_Area" localSheetId="12">SOP2.1!$B$1:$D$26</definedName>
    <definedName name="_xlnm.Print_Area" localSheetId="14">SOP3.1!$B$1:$D$26</definedName>
    <definedName name="_xlnm.Print_Area" localSheetId="15">SOP4.1!$B$1:$D$26</definedName>
    <definedName name="_xlnm.Print_Area" localSheetId="16">SOP5.1!$B$1:$D$26</definedName>
    <definedName name="_xlnm.Print_Area" localSheetId="17">SOP6.1!$B$1:$D$26</definedName>
    <definedName name="_xlnm.Print_Titles" localSheetId="19">'AllocationPlan-Improvement'!$1:$2</definedName>
    <definedName name="_xlnm.Print_Titles" localSheetId="20">'AllocationPlan-PE'!$1:$2</definedName>
    <definedName name="_xlnm.Print_Titles" localSheetId="3">'District Info Sheet'!$1:$2</definedName>
    <definedName name="_xlnm.Print_Titles" localSheetId="2">'District Leadership Team'!$1:$2</definedName>
    <definedName name="priorityschools" localSheetId="19">#REF!</definedName>
    <definedName name="priorityschools" localSheetId="20">#REF!</definedName>
    <definedName name="priorityschools" localSheetId="1">#REF!</definedName>
    <definedName name="priorityschools" localSheetId="0">#REF!</definedName>
    <definedName name="priorityschools" localSheetId="3">#REF!</definedName>
    <definedName name="priorityschools" localSheetId="2">#REF!</definedName>
    <definedName name="priorityschools" localSheetId="4">#REF!</definedName>
    <definedName name="priorityschools" localSheetId="5">#REF!</definedName>
    <definedName name="priorityschools" localSheetId="23">#REF!</definedName>
    <definedName name="priorityschools" localSheetId="8">#REF!</definedName>
    <definedName name="priorityschools" localSheetId="9">#REF!</definedName>
    <definedName name="priorityschools" localSheetId="10">#REF!</definedName>
    <definedName name="priorityschools" localSheetId="11">#REF!</definedName>
    <definedName name="priorityschools" localSheetId="12">#REF!</definedName>
    <definedName name="priorityschools" localSheetId="14">#REF!</definedName>
    <definedName name="priorityschools" localSheetId="15">#REF!</definedName>
    <definedName name="priorityschools" localSheetId="16">#REF!</definedName>
    <definedName name="priorityschools" localSheetId="17">#REF!</definedName>
    <definedName name="priorityschools">#REF!</definedName>
    <definedName name="reap1314">'[3]REAP 13-14'!$A$2:$F$72</definedName>
    <definedName name="reviewer1213" localSheetId="19">#REF!</definedName>
    <definedName name="reviewer1213" localSheetId="20">#REF!</definedName>
    <definedName name="reviewer1213" localSheetId="1">#REF!</definedName>
    <definedName name="reviewer1213" localSheetId="0">#REF!</definedName>
    <definedName name="reviewer1213" localSheetId="3">#REF!</definedName>
    <definedName name="reviewer1213" localSheetId="2">#REF!</definedName>
    <definedName name="reviewer1213" localSheetId="4">#REF!</definedName>
    <definedName name="reviewer1213" localSheetId="5">#REF!</definedName>
    <definedName name="reviewer1213" localSheetId="23">#REF!</definedName>
    <definedName name="reviewer1213" localSheetId="8">#REF!</definedName>
    <definedName name="reviewer1213" localSheetId="9">#REF!</definedName>
    <definedName name="reviewer1213" localSheetId="10">#REF!</definedName>
    <definedName name="reviewer1213" localSheetId="11">#REF!</definedName>
    <definedName name="reviewer1213" localSheetId="12">#REF!</definedName>
    <definedName name="reviewer1213" localSheetId="14">#REF!</definedName>
    <definedName name="reviewer1213" localSheetId="15">#REF!</definedName>
    <definedName name="reviewer1213" localSheetId="16">#REF!</definedName>
    <definedName name="reviewer1213" localSheetId="17">#REF!</definedName>
    <definedName name="reviewer1213">#REF!</definedName>
    <definedName name="reviewer201314">[3]Reviewers!$A$1:$H$129</definedName>
    <definedName name="reviewers">[2]Reviewers!$A$2:$G$168</definedName>
    <definedName name="Selection1" localSheetId="19">#REF!</definedName>
    <definedName name="Selection1" localSheetId="20">#REF!</definedName>
    <definedName name="Selection1" localSheetId="1">#REF!</definedName>
    <definedName name="Selection1" localSheetId="0">#REF!</definedName>
    <definedName name="Selection1" localSheetId="3">#REF!</definedName>
    <definedName name="Selection1" localSheetId="2">#REF!</definedName>
    <definedName name="Selection1" localSheetId="4">#REF!</definedName>
    <definedName name="Selection1" localSheetId="5">#REF!</definedName>
    <definedName name="Selection1" localSheetId="23">#REF!</definedName>
    <definedName name="Selection1" localSheetId="8">#REF!</definedName>
    <definedName name="Selection1" localSheetId="9">#REF!</definedName>
    <definedName name="Selection1" localSheetId="10">#REF!</definedName>
    <definedName name="Selection1" localSheetId="11">#REF!</definedName>
    <definedName name="Selection1" localSheetId="12">#REF!</definedName>
    <definedName name="Selection1" localSheetId="14">#REF!</definedName>
    <definedName name="Selection1" localSheetId="15">#REF!</definedName>
    <definedName name="Selection1" localSheetId="16">#REF!</definedName>
    <definedName name="Selection1" localSheetId="17">#REF!</definedName>
    <definedName name="Selection1">#REF!</definedName>
    <definedName name="Selection2" localSheetId="19">#REF!</definedName>
    <definedName name="Selection2" localSheetId="20">#REF!</definedName>
    <definedName name="Selection2" localSheetId="1">#REF!</definedName>
    <definedName name="Selection2" localSheetId="0">#REF!</definedName>
    <definedName name="Selection2" localSheetId="3">#REF!</definedName>
    <definedName name="Selection2" localSheetId="2">#REF!</definedName>
    <definedName name="Selection2" localSheetId="4">#REF!</definedName>
    <definedName name="Selection2" localSheetId="5">#REF!</definedName>
    <definedName name="Selection2" localSheetId="23">#REF!</definedName>
    <definedName name="Selection2" localSheetId="8">#REF!</definedName>
    <definedName name="Selection2" localSheetId="9">#REF!</definedName>
    <definedName name="Selection2" localSheetId="10">#REF!</definedName>
    <definedName name="Selection2" localSheetId="11">#REF!</definedName>
    <definedName name="Selection2" localSheetId="12">#REF!</definedName>
    <definedName name="Selection2" localSheetId="14">#REF!</definedName>
    <definedName name="Selection2" localSheetId="15">#REF!</definedName>
    <definedName name="Selection2" localSheetId="16">#REF!</definedName>
    <definedName name="Selection2" localSheetId="17">#REF!</definedName>
    <definedName name="Selection2">#REF!</definedName>
    <definedName name="setaside">[2]Setaside!$A$2:$O$105</definedName>
    <definedName name="SIpercent">'SI Set Aside Rates'!$A$2:$G$133</definedName>
    <definedName name="T_IIaloc1314">'[3]2013-14 T-II Allocation'!$A$6:$C$932</definedName>
    <definedName name="TIalloc">'[5]Allocations-Summary'!$A$2:$E$903</definedName>
    <definedName name="TIIalloc">'[2]T-II Allocations'!$A$2:$C$903</definedName>
    <definedName name="TIII" localSheetId="19">'[2]T-III Allocations'!#REF!</definedName>
    <definedName name="TIII" localSheetId="20">'[2]T-III Allocations'!#REF!</definedName>
    <definedName name="TIII" localSheetId="1">'[2]T-III Allocations'!#REF!</definedName>
    <definedName name="TIII" localSheetId="0">'[2]T-III Allocations'!#REF!</definedName>
    <definedName name="TIII" localSheetId="4">'[2]T-III Allocations'!#REF!</definedName>
    <definedName name="TIII" localSheetId="5">'[2]T-III Allocations'!#REF!</definedName>
    <definedName name="TIII" localSheetId="8">'[2]T-III Allocations'!#REF!</definedName>
    <definedName name="TIII" localSheetId="9">'[2]T-III Allocations'!#REF!</definedName>
    <definedName name="TIII" localSheetId="10">'[2]T-III Allocations'!#REF!</definedName>
    <definedName name="TIII" localSheetId="11">'[2]T-III Allocations'!#REF!</definedName>
    <definedName name="TIII" localSheetId="12">'[2]T-III Allocations'!#REF!</definedName>
    <definedName name="TIII" localSheetId="14">'[2]T-III Allocations'!#REF!</definedName>
    <definedName name="TIII" localSheetId="15">'[2]T-III Allocations'!#REF!</definedName>
    <definedName name="TIII" localSheetId="16">'[2]T-III Allocations'!#REF!</definedName>
    <definedName name="TIII" localSheetId="17">'[2]T-III Allocations'!#REF!</definedName>
    <definedName name="TIII">'[2]T-III Allocations'!#REF!</definedName>
    <definedName name="TIII201314" localSheetId="19">#REF!</definedName>
    <definedName name="TIII201314" localSheetId="20">#REF!</definedName>
    <definedName name="TIII201314" localSheetId="1">#REF!</definedName>
    <definedName name="TIII201314" localSheetId="0">#REF!</definedName>
    <definedName name="TIII201314" localSheetId="3">#REF!</definedName>
    <definedName name="TIII201314" localSheetId="2">#REF!</definedName>
    <definedName name="TIII201314" localSheetId="4">#REF!</definedName>
    <definedName name="TIII201314" localSheetId="5">#REF!</definedName>
    <definedName name="TIII201314" localSheetId="23">#REF!</definedName>
    <definedName name="TIII201314" localSheetId="8">#REF!</definedName>
    <definedName name="TIII201314" localSheetId="9">#REF!</definedName>
    <definedName name="TIII201314" localSheetId="10">#REF!</definedName>
    <definedName name="TIII201314" localSheetId="11">#REF!</definedName>
    <definedName name="TIII201314" localSheetId="12">#REF!</definedName>
    <definedName name="TIII201314" localSheetId="14">#REF!</definedName>
    <definedName name="TIII201314" localSheetId="15">#REF!</definedName>
    <definedName name="TIII201314" localSheetId="16">#REF!</definedName>
    <definedName name="TIII201314" localSheetId="17">#REF!</definedName>
    <definedName name="TIII201314">#REF!</definedName>
    <definedName name="TIIItot">'[2]T-III Allocations'!$A$2:$C$879</definedName>
    <definedName name="totschools2">[2]Setaside!$A$2:$N$105</definedName>
  </definedNames>
  <calcPr calcId="152511" calcOnSave="0"/>
</workbook>
</file>

<file path=xl/calcChain.xml><?xml version="1.0" encoding="utf-8"?>
<calcChain xmlns="http://schemas.openxmlformats.org/spreadsheetml/2006/main">
  <c r="E42" i="166" l="1"/>
  <c r="E9" i="166"/>
  <c r="E40" i="166" s="1"/>
  <c r="E43" i="150"/>
  <c r="E14" i="150"/>
  <c r="E13" i="150"/>
  <c r="E12" i="150"/>
  <c r="E11" i="150"/>
  <c r="E10" i="150"/>
  <c r="E9" i="150"/>
  <c r="E8" i="150"/>
  <c r="E5" i="150"/>
  <c r="E41" i="150" s="1"/>
  <c r="E44" i="150" s="1"/>
  <c r="D40" i="151"/>
  <c r="D29" i="151"/>
  <c r="D12" i="151"/>
  <c r="E11" i="151"/>
  <c r="F11" i="151" s="1"/>
  <c r="E10" i="151"/>
  <c r="F10" i="151" s="1"/>
  <c r="E9" i="151"/>
  <c r="E12" i="151" s="1"/>
  <c r="F12" i="151" s="1"/>
  <c r="E28" i="151" s="1"/>
  <c r="F5" i="151"/>
  <c r="E43" i="166" l="1"/>
  <c r="F9" i="151"/>
  <c r="E3" i="153" l="1"/>
  <c r="E3" i="154"/>
  <c r="E3" i="155"/>
  <c r="E3" i="156"/>
  <c r="E3" i="157"/>
  <c r="E3" i="158"/>
  <c r="E3" i="159"/>
  <c r="E3" i="160"/>
  <c r="E3" i="163"/>
  <c r="O4" i="162" l="1"/>
  <c r="O5" i="162" s="1"/>
  <c r="O6" i="162" s="1"/>
  <c r="O7" i="162" s="1"/>
  <c r="O8" i="162" s="1"/>
  <c r="O9" i="162" s="1"/>
  <c r="O10" i="162" s="1"/>
  <c r="O11" i="162" s="1"/>
  <c r="O12" i="162" s="1"/>
  <c r="O13" i="162" s="1"/>
  <c r="O14" i="162" s="1"/>
  <c r="O15" i="162" s="1"/>
  <c r="O16" i="162" s="1"/>
  <c r="O17" i="162" s="1"/>
  <c r="O18" i="162" s="1"/>
  <c r="O19" i="162" s="1"/>
  <c r="O20" i="162" s="1"/>
  <c r="O21" i="162" s="1"/>
  <c r="P4" i="162"/>
  <c r="P5" i="162" s="1"/>
  <c r="P6" i="162" s="1"/>
  <c r="P7" i="162" s="1"/>
  <c r="P8" i="162" s="1"/>
  <c r="P9" i="162" s="1"/>
  <c r="P10" i="162" s="1"/>
  <c r="P11" i="162" s="1"/>
  <c r="P12" i="162" s="1"/>
  <c r="P13" i="162" s="1"/>
  <c r="P14" i="162" s="1"/>
  <c r="P15" i="162" s="1"/>
  <c r="P16" i="162" s="1"/>
  <c r="P17" i="162" s="1"/>
  <c r="P18" i="162" s="1"/>
  <c r="P19" i="162" s="1"/>
  <c r="P20" i="162" s="1"/>
  <c r="P21" i="162" s="1"/>
  <c r="Q4" i="162"/>
  <c r="Q5" i="162" s="1"/>
  <c r="Q6" i="162" s="1"/>
  <c r="Q7" i="162" s="1"/>
  <c r="Q8" i="162" s="1"/>
  <c r="Q9" i="162" s="1"/>
  <c r="Q10" i="162" s="1"/>
  <c r="Q11" i="162" s="1"/>
  <c r="Q12" i="162" s="1"/>
  <c r="Q13" i="162" s="1"/>
  <c r="Q14" i="162" s="1"/>
  <c r="Q15" i="162" s="1"/>
  <c r="Q16" i="162" s="1"/>
  <c r="Q17" i="162" s="1"/>
  <c r="Q18" i="162" s="1"/>
  <c r="Q19" i="162" s="1"/>
  <c r="Q20" i="162" s="1"/>
  <c r="Q21" i="162" s="1"/>
  <c r="Q22" i="162" s="1"/>
  <c r="Q23" i="162" s="1"/>
  <c r="Q24" i="162" s="1"/>
  <c r="Q25" i="162" s="1"/>
  <c r="Q26" i="162" s="1"/>
  <c r="Q27" i="162" s="1"/>
  <c r="Q28" i="162" s="1"/>
  <c r="Q29" i="162" s="1"/>
  <c r="Q30" i="162" s="1"/>
  <c r="Q31" i="162" s="1"/>
  <c r="Q32" i="162" s="1"/>
  <c r="Q33" i="162" s="1"/>
  <c r="Q34" i="162" s="1"/>
  <c r="Q35" i="162" s="1"/>
  <c r="R4" i="162"/>
  <c r="R5" i="162" s="1"/>
  <c r="R6" i="162" s="1"/>
  <c r="R7" i="162" s="1"/>
  <c r="R8" i="162" s="1"/>
  <c r="R9" i="162" s="1"/>
  <c r="R10" i="162" s="1"/>
  <c r="R11" i="162" s="1"/>
  <c r="R12" i="162" s="1"/>
  <c r="R13" i="162" s="1"/>
  <c r="R14" i="162" s="1"/>
  <c r="R15" i="162" s="1"/>
  <c r="R16" i="162" s="1"/>
  <c r="R17" i="162" s="1"/>
  <c r="R18" i="162" s="1"/>
  <c r="R19" i="162" s="1"/>
  <c r="R20" i="162" s="1"/>
  <c r="R21" i="162" s="1"/>
  <c r="R22" i="162" s="1"/>
  <c r="R23" i="162" s="1"/>
  <c r="R24" i="162" s="1"/>
  <c r="R25" i="162" s="1"/>
  <c r="R26" i="162" s="1"/>
  <c r="R27" i="162" s="1"/>
  <c r="R28" i="162" s="1"/>
  <c r="R29" i="162" s="1"/>
  <c r="R30" i="162" s="1"/>
  <c r="R31" i="162" s="1"/>
  <c r="R32" i="162" s="1"/>
  <c r="R33" i="162" s="1"/>
  <c r="R34" i="162" s="1"/>
  <c r="R35" i="162" s="1"/>
  <c r="S4" i="162"/>
  <c r="S5" i="162" s="1"/>
  <c r="S6" i="162" s="1"/>
  <c r="S7" i="162" s="1"/>
  <c r="S8" i="162" s="1"/>
  <c r="S9" i="162" s="1"/>
  <c r="S10" i="162" s="1"/>
  <c r="S11" i="162" s="1"/>
  <c r="S12" i="162" s="1"/>
  <c r="S13" i="162" s="1"/>
  <c r="S14" i="162" s="1"/>
  <c r="S15" i="162" s="1"/>
  <c r="S16" i="162" s="1"/>
  <c r="S17" i="162" s="1"/>
  <c r="S18" i="162" s="1"/>
  <c r="S19" i="162" s="1"/>
  <c r="S20" i="162" s="1"/>
  <c r="S21" i="162" s="1"/>
  <c r="S22" i="162" s="1"/>
  <c r="S23" i="162" s="1"/>
  <c r="S24" i="162" s="1"/>
  <c r="S25" i="162" s="1"/>
  <c r="S26" i="162" s="1"/>
  <c r="S27" i="162" s="1"/>
  <c r="S28" i="162" s="1"/>
  <c r="S29" i="162" s="1"/>
  <c r="S30" i="162" s="1"/>
  <c r="S31" i="162" s="1"/>
  <c r="S32" i="162" s="1"/>
  <c r="S33" i="162" s="1"/>
  <c r="S34" i="162" s="1"/>
  <c r="S35" i="162" s="1"/>
  <c r="T4" i="162"/>
  <c r="T5" i="162" s="1"/>
  <c r="T6" i="162" s="1"/>
  <c r="T7" i="162" s="1"/>
  <c r="T8" i="162" s="1"/>
  <c r="T9" i="162" s="1"/>
  <c r="T10" i="162" s="1"/>
  <c r="T11" i="162" s="1"/>
  <c r="T12" i="162" s="1"/>
  <c r="T13" i="162" s="1"/>
  <c r="T14" i="162" s="1"/>
  <c r="T15" i="162" s="1"/>
  <c r="T16" i="162" s="1"/>
  <c r="T17" i="162" s="1"/>
  <c r="T18" i="162" s="1"/>
  <c r="T19" i="162" s="1"/>
  <c r="T20" i="162" s="1"/>
  <c r="T21" i="162" s="1"/>
  <c r="T22" i="162" s="1"/>
  <c r="T23" i="162" s="1"/>
  <c r="T24" i="162" s="1"/>
  <c r="T25" i="162" s="1"/>
  <c r="T26" i="162" s="1"/>
  <c r="T27" i="162" s="1"/>
  <c r="T28" i="162" s="1"/>
  <c r="T29" i="162" s="1"/>
  <c r="T30" i="162" s="1"/>
  <c r="T31" i="162" s="1"/>
  <c r="T32" i="162" s="1"/>
  <c r="T33" i="162" s="1"/>
  <c r="T34" i="162" s="1"/>
  <c r="T35" i="162" s="1"/>
  <c r="U4" i="162"/>
  <c r="U5" i="162" s="1"/>
  <c r="U6" i="162" s="1"/>
  <c r="U7" i="162" s="1"/>
  <c r="U8" i="162" s="1"/>
  <c r="U9" i="162" s="1"/>
  <c r="U10" i="162" s="1"/>
  <c r="U11" i="162" s="1"/>
  <c r="U12" i="162" s="1"/>
  <c r="U13" i="162" s="1"/>
  <c r="U14" i="162" s="1"/>
  <c r="U15" i="162" s="1"/>
  <c r="U16" i="162" s="1"/>
  <c r="U17" i="162" s="1"/>
  <c r="U18" i="162" s="1"/>
  <c r="U19" i="162" s="1"/>
  <c r="U20" i="162" s="1"/>
  <c r="U21" i="162" s="1"/>
  <c r="U22" i="162" s="1"/>
  <c r="U23" i="162" s="1"/>
  <c r="U24" i="162" s="1"/>
  <c r="U25" i="162" s="1"/>
  <c r="U26" i="162" s="1"/>
  <c r="U27" i="162" s="1"/>
  <c r="U28" i="162" s="1"/>
  <c r="U29" i="162" s="1"/>
  <c r="U30" i="162" s="1"/>
  <c r="U31" i="162" s="1"/>
  <c r="U32" i="162" s="1"/>
  <c r="U33" i="162" s="1"/>
  <c r="U34" i="162" s="1"/>
  <c r="U35" i="162" s="1"/>
  <c r="D11" i="158" s="1"/>
  <c r="V4" i="162"/>
  <c r="V5" i="162" s="1"/>
  <c r="V6" i="162" s="1"/>
  <c r="V7" i="162" s="1"/>
  <c r="V8" i="162" s="1"/>
  <c r="V9" i="162" s="1"/>
  <c r="V10" i="162" s="1"/>
  <c r="V11" i="162" s="1"/>
  <c r="V12" i="162" s="1"/>
  <c r="V13" i="162" s="1"/>
  <c r="V14" i="162" s="1"/>
  <c r="V15" i="162" s="1"/>
  <c r="V16" i="162" s="1"/>
  <c r="V17" i="162" s="1"/>
  <c r="V18" i="162" s="1"/>
  <c r="V19" i="162" s="1"/>
  <c r="V20" i="162" s="1"/>
  <c r="V21" i="162" s="1"/>
  <c r="V22" i="162" s="1"/>
  <c r="V23" i="162" s="1"/>
  <c r="V24" i="162" s="1"/>
  <c r="V25" i="162" s="1"/>
  <c r="V26" i="162" s="1"/>
  <c r="V27" i="162" s="1"/>
  <c r="V28" i="162" s="1"/>
  <c r="V29" i="162" s="1"/>
  <c r="V30" i="162" s="1"/>
  <c r="V31" i="162" s="1"/>
  <c r="V32" i="162" s="1"/>
  <c r="V33" i="162" s="1"/>
  <c r="V34" i="162" s="1"/>
  <c r="V35" i="162" s="1"/>
  <c r="W4" i="162"/>
  <c r="W5" i="162" s="1"/>
  <c r="W6" i="162" s="1"/>
  <c r="W7" i="162" s="1"/>
  <c r="W8" i="162" s="1"/>
  <c r="W9" i="162" s="1"/>
  <c r="W10" i="162" s="1"/>
  <c r="W11" i="162" s="1"/>
  <c r="W12" i="162" s="1"/>
  <c r="W13" i="162" s="1"/>
  <c r="W14" i="162" s="1"/>
  <c r="W15" i="162" s="1"/>
  <c r="W16" i="162" s="1"/>
  <c r="W17" i="162" s="1"/>
  <c r="W18" i="162" s="1"/>
  <c r="W19" i="162" s="1"/>
  <c r="W20" i="162" s="1"/>
  <c r="W21" i="162" s="1"/>
  <c r="W22" i="162" s="1"/>
  <c r="W23" i="162" s="1"/>
  <c r="W24" i="162" s="1"/>
  <c r="W25" i="162" s="1"/>
  <c r="W26" i="162" s="1"/>
  <c r="W27" i="162" s="1"/>
  <c r="W28" i="162" s="1"/>
  <c r="W29" i="162" s="1"/>
  <c r="W30" i="162" s="1"/>
  <c r="W31" i="162" s="1"/>
  <c r="W32" i="162" s="1"/>
  <c r="W33" i="162" s="1"/>
  <c r="W34" i="162" s="1"/>
  <c r="W35" i="162" s="1"/>
  <c r="P22" i="162" l="1"/>
  <c r="P23" i="162" s="1"/>
  <c r="P24" i="162" s="1"/>
  <c r="P25" i="162" s="1"/>
  <c r="P26" i="162" s="1"/>
  <c r="P27" i="162" s="1"/>
  <c r="P28" i="162" s="1"/>
  <c r="P29" i="162" s="1"/>
  <c r="P30" i="162" s="1"/>
  <c r="P31" i="162" s="1"/>
  <c r="P32" i="162" s="1"/>
  <c r="P33" i="162" s="1"/>
  <c r="P34" i="162" s="1"/>
  <c r="P35" i="162" s="1"/>
  <c r="O22" i="162"/>
  <c r="O23" i="162" s="1"/>
  <c r="O24" i="162" s="1"/>
  <c r="O25" i="162" s="1"/>
  <c r="O26" i="162" s="1"/>
  <c r="O27" i="162" s="1"/>
  <c r="O28" i="162" s="1"/>
  <c r="O29" i="162" s="1"/>
  <c r="O30" i="162" s="1"/>
  <c r="O31" i="162" s="1"/>
  <c r="O32" i="162" s="1"/>
  <c r="O33" i="162" s="1"/>
  <c r="O34" i="162" s="1"/>
  <c r="O35" i="162" s="1"/>
  <c r="N4" i="162"/>
  <c r="N5" i="162" s="1"/>
  <c r="N6" i="162" s="1"/>
  <c r="N7" i="162" s="1"/>
  <c r="N8" i="162" s="1"/>
  <c r="N9" i="162" s="1"/>
  <c r="N10" i="162" s="1"/>
  <c r="N11" i="162" s="1"/>
  <c r="N12" i="162" s="1"/>
  <c r="N13" i="162" s="1"/>
  <c r="N14" i="162" s="1"/>
  <c r="N15" i="162" s="1"/>
  <c r="N16" i="162" s="1"/>
  <c r="N17" i="162" s="1"/>
  <c r="N18" i="162" s="1"/>
  <c r="N19" i="162" s="1"/>
  <c r="N20" i="162" s="1"/>
  <c r="N21" i="162" s="1"/>
  <c r="N22" i="162" l="1"/>
  <c r="N23" i="162" s="1"/>
  <c r="N24" i="162" s="1"/>
  <c r="N25" i="162" s="1"/>
  <c r="N26" i="162" s="1"/>
  <c r="N27" i="162" s="1"/>
  <c r="N28" i="162" s="1"/>
  <c r="N29" i="162" s="1"/>
  <c r="N30" i="162" s="1"/>
  <c r="N31" i="162" s="1"/>
  <c r="N32" i="162" s="1"/>
  <c r="N33" i="162" s="1"/>
  <c r="N34" i="162" s="1"/>
  <c r="N35" i="162" s="1"/>
  <c r="E3" i="144"/>
  <c r="I10" i="147" l="1"/>
  <c r="C134" i="31" l="1"/>
  <c r="D130" i="31"/>
  <c r="D131" i="31" l="1"/>
  <c r="D132" i="31" s="1"/>
  <c r="D133" i="31" l="1"/>
  <c r="D134" i="31" s="1"/>
</calcChain>
</file>

<file path=xl/sharedStrings.xml><?xml version="1.0" encoding="utf-8"?>
<sst xmlns="http://schemas.openxmlformats.org/spreadsheetml/2006/main" count="1199" uniqueCount="797">
  <si>
    <t>Yes</t>
  </si>
  <si>
    <t>All Schools</t>
  </si>
  <si>
    <t>SOP 1.1 - The district has a comprehensive approach for recruiting, evaluating, and sustaining high-quality personnel that affords schools the ability to ensure success by addressing the needs of their community.</t>
  </si>
  <si>
    <t>SOP 1.2 - The district leadership has a comprehensive and explicit theory of action about school culture that communicates high expectations for addressing the needs of all constituents.</t>
  </si>
  <si>
    <t>SOP 1.3 - The district is organized and allocates resources (financial, staff support, materials, etc.) in a way that aligns appropriate levels of support for schools based on the needs of the school community.</t>
  </si>
  <si>
    <t>SOP 1.4 -The district has a comprehensive plan to create, deliver and monitor professional development in all pertinent areas that is adaptive and tailored to the needs of individual schools.</t>
  </si>
  <si>
    <t>SOP 1.5 -The district promotes a data-driven culture by providing strategies connected to best practices that all staff members an school communities are expected to be held accountable for implementing.</t>
  </si>
  <si>
    <t>SOP 2.1 - The district works collaboratively with the school to provide opportunities and supports for the school leader to create, develop and nurture a school environment that is responsive to the needs of the entire school community.</t>
  </si>
  <si>
    <t>SOP 3.1 - The district works collaboratively with the school(s) to ensure CCLS curriculum that provide 21st Century and College and Career Readiness skills in all content areas and provides fiscal and human resources for implementation.</t>
  </si>
  <si>
    <t>SOP 4.1 - The district works collaboratively with the school to provide opportunities and supports for teachers to develop strategies and practices and addresses effective planning and account for student data, needs, goals, and levels of engagement.</t>
  </si>
  <si>
    <t>SOP 5.1 - The district creates policy and works collaboratively with the school to provide opportunities  and resources that positively support students' social and emotional developmental health.</t>
  </si>
  <si>
    <t>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t>
  </si>
  <si>
    <t>Tenet 1: District Leadership and Capacity</t>
  </si>
  <si>
    <t>010100010000</t>
  </si>
  <si>
    <t>ALBANY CITY SD</t>
  </si>
  <si>
    <t>022601060000</t>
  </si>
  <si>
    <t>WELLSVILLE CSD</t>
  </si>
  <si>
    <t>030200010000</t>
  </si>
  <si>
    <t>BINGHAMTON CITY SD</t>
  </si>
  <si>
    <t>031401060000</t>
  </si>
  <si>
    <t>WHITNEY POINT CSD</t>
  </si>
  <si>
    <t>042400010000</t>
  </si>
  <si>
    <t>OLEAN CITY SD</t>
  </si>
  <si>
    <t>050100010000</t>
  </si>
  <si>
    <t>AUBURN CITY SD</t>
  </si>
  <si>
    <t>060800010000</t>
  </si>
  <si>
    <t>DUNKIRK CITY SD</t>
  </si>
  <si>
    <t>061700010000</t>
  </si>
  <si>
    <t>JAMESTOWN CITY SD</t>
  </si>
  <si>
    <t>062401040000</t>
  </si>
  <si>
    <t>RIPLEY CSD</t>
  </si>
  <si>
    <t>070600010000</t>
  </si>
  <si>
    <t>ELMIRA CITY SD</t>
  </si>
  <si>
    <t>081200050000</t>
  </si>
  <si>
    <t>NORWICH CITY SD</t>
  </si>
  <si>
    <t>081501040000</t>
  </si>
  <si>
    <t>091402060000</t>
  </si>
  <si>
    <t>SARANAC CSD</t>
  </si>
  <si>
    <t>101300010000</t>
  </si>
  <si>
    <t>HUDSON CITY SD</t>
  </si>
  <si>
    <t>110200010000</t>
  </si>
  <si>
    <t>CORTLAND CITY SD</t>
  </si>
  <si>
    <t>121601060000</t>
  </si>
  <si>
    <t>SIDNEY CSD</t>
  </si>
  <si>
    <t>130200010000</t>
  </si>
  <si>
    <t>BEACON CITY SD</t>
  </si>
  <si>
    <t>130502020000</t>
  </si>
  <si>
    <t>DOVER UFSD</t>
  </si>
  <si>
    <t>130801060000</t>
  </si>
  <si>
    <t>HYDE PARK CSD</t>
  </si>
  <si>
    <t>131500010000</t>
  </si>
  <si>
    <t>POUGHKEEPSIE CITY SD</t>
  </si>
  <si>
    <t>140600010000</t>
  </si>
  <si>
    <t>BUFFALO CITY SD</t>
  </si>
  <si>
    <t>140600860843</t>
  </si>
  <si>
    <t>140600860853</t>
  </si>
  <si>
    <t>140600860868</t>
  </si>
  <si>
    <t>141800010000</t>
  </si>
  <si>
    <t>LACKAWANNA CITY SD</t>
  </si>
  <si>
    <t>142601030000</t>
  </si>
  <si>
    <t>KENMORE-TONAWANDA UFSD</t>
  </si>
  <si>
    <t>150901040000</t>
  </si>
  <si>
    <t>MORIAH CSD</t>
  </si>
  <si>
    <t>151102040000</t>
  </si>
  <si>
    <t>LAKE PLACID CSD</t>
  </si>
  <si>
    <t>161201040000</t>
  </si>
  <si>
    <t>SALMON RIVER CSD</t>
  </si>
  <si>
    <t>161501060000</t>
  </si>
  <si>
    <t>MALONE CSD</t>
  </si>
  <si>
    <t>170500010000</t>
  </si>
  <si>
    <t>GLOVERSVILLE CITY SD</t>
  </si>
  <si>
    <t>170901040000</t>
  </si>
  <si>
    <t>NORTHVILLE CSD</t>
  </si>
  <si>
    <t>180300010000</t>
  </si>
  <si>
    <t>BATAVIA CITY SD</t>
  </si>
  <si>
    <t>190301040000</t>
  </si>
  <si>
    <t>CAIRO-DURHAM CSD</t>
  </si>
  <si>
    <t>190401060000</t>
  </si>
  <si>
    <t>CATSKILL CSD</t>
  </si>
  <si>
    <t>261600010000</t>
  </si>
  <si>
    <t>ROCHESTER CITY SD</t>
  </si>
  <si>
    <t>270100010000</t>
  </si>
  <si>
    <t>AMSTERDAM CITY SD</t>
  </si>
  <si>
    <t>280201030000</t>
  </si>
  <si>
    <t>HEMPSTEAD UFSD</t>
  </si>
  <si>
    <t>280208030000</t>
  </si>
  <si>
    <t>ROOSEVELT UFSD</t>
  </si>
  <si>
    <t>280406030000</t>
  </si>
  <si>
    <t>MANHASSET UFSD</t>
  </si>
  <si>
    <t>310000010000</t>
  </si>
  <si>
    <t>310300860871</t>
  </si>
  <si>
    <t>310500860928</t>
  </si>
  <si>
    <t>320000010000</t>
  </si>
  <si>
    <t>330000010000</t>
  </si>
  <si>
    <t>331400860865</t>
  </si>
  <si>
    <t>331500860953</t>
  </si>
  <si>
    <t>340000010000</t>
  </si>
  <si>
    <t>411800010000</t>
  </si>
  <si>
    <t>ROME CITY SD</t>
  </si>
  <si>
    <t>411902040000</t>
  </si>
  <si>
    <t>WATERVILLE CSD</t>
  </si>
  <si>
    <t>412300010000</t>
  </si>
  <si>
    <t>UTICA CITY SD</t>
  </si>
  <si>
    <t>421800010000</t>
  </si>
  <si>
    <t>SYRACUSE CITY SD</t>
  </si>
  <si>
    <t>421800860845</t>
  </si>
  <si>
    <t>430700010000</t>
  </si>
  <si>
    <t>GENEVA CITY SD</t>
  </si>
  <si>
    <t>440901040000</t>
  </si>
  <si>
    <t>HIGHLAND FALLS CSD</t>
  </si>
  <si>
    <t>441600010000</t>
  </si>
  <si>
    <t>NEWBURGH CITY SD</t>
  </si>
  <si>
    <t>450801060000</t>
  </si>
  <si>
    <t>MEDINA CSD</t>
  </si>
  <si>
    <t>460701040000</t>
  </si>
  <si>
    <t>HANNIBAL CSD</t>
  </si>
  <si>
    <t>461300010000</t>
  </si>
  <si>
    <t>OSWEGO CITY SD</t>
  </si>
  <si>
    <t>472001040000</t>
  </si>
  <si>
    <t>RICHFIELD SPRINGS CSD</t>
  </si>
  <si>
    <t>491700010000</t>
  </si>
  <si>
    <t>TROY CITY SD</t>
  </si>
  <si>
    <t>500402060000</t>
  </si>
  <si>
    <t>512201040000</t>
  </si>
  <si>
    <t>NORWOOD-NORFOLK CSD</t>
  </si>
  <si>
    <t>530600010000</t>
  </si>
  <si>
    <t>SCHENECTADY CITY SD</t>
  </si>
  <si>
    <t>541102060000</t>
  </si>
  <si>
    <t>570101040000</t>
  </si>
  <si>
    <t>ADDISON CSD</t>
  </si>
  <si>
    <t>571502060000</t>
  </si>
  <si>
    <t>CANISTEO-GREENWOOD CSD</t>
  </si>
  <si>
    <t>571901040000</t>
  </si>
  <si>
    <t>ARKPORT CSD</t>
  </si>
  <si>
    <t>580109020000</t>
  </si>
  <si>
    <t>WYANDANCH UFSD</t>
  </si>
  <si>
    <t>580235060000</t>
  </si>
  <si>
    <t>SOUTH COUNTRY CSD</t>
  </si>
  <si>
    <t>580403030000</t>
  </si>
  <si>
    <t>HUNTINGTON UFSD</t>
  </si>
  <si>
    <t>580513030000</t>
  </si>
  <si>
    <t>CENTRAL ISLIP UFSD</t>
  </si>
  <si>
    <t>590501060000</t>
  </si>
  <si>
    <t>FALLSBURG CSD</t>
  </si>
  <si>
    <t>591301040000</t>
  </si>
  <si>
    <t>ROSCOE CSD</t>
  </si>
  <si>
    <t>610501040000</t>
  </si>
  <si>
    <t>GROTON CSD</t>
  </si>
  <si>
    <t>620600010000</t>
  </si>
  <si>
    <t>KINGSTON CITY SD</t>
  </si>
  <si>
    <t>641301060000</t>
  </si>
  <si>
    <t>HUDSON FALLS CSD</t>
  </si>
  <si>
    <t>660404030000</t>
  </si>
  <si>
    <t>HASTINGS-ON-HUDSON UFSD</t>
  </si>
  <si>
    <t>660411020000</t>
  </si>
  <si>
    <t>660900010000</t>
  </si>
  <si>
    <t>662300010000</t>
  </si>
  <si>
    <t>YONKERS CITY SD</t>
  </si>
  <si>
    <t xml:space="preserve"> School Improvement Set Aside Rate based on count of all schools </t>
  </si>
  <si>
    <t>LEA BEDS</t>
  </si>
  <si>
    <t>LEA NAME</t>
  </si>
  <si>
    <t># of Priority &amp; Focus Schools (minimum required)</t>
  </si>
  <si>
    <t xml:space="preserve">% of identified schools </t>
  </si>
  <si>
    <t>Required Set Aside %</t>
  </si>
  <si>
    <t>Title III Set Aside required</t>
  </si>
  <si>
    <t xml:space="preserve">Percentage of identified schools </t>
  </si>
  <si>
    <t>Required Set-Aside rate</t>
  </si>
  <si>
    <t>87</t>
  </si>
  <si>
    <t>Less than 30%</t>
  </si>
  <si>
    <t>010100860884</t>
  </si>
  <si>
    <t>ALBANY PREP CHARTER SCHOOL</t>
  </si>
  <si>
    <t>100</t>
  </si>
  <si>
    <t>30-34%</t>
  </si>
  <si>
    <t>33</t>
  </si>
  <si>
    <t>35-39%</t>
  </si>
  <si>
    <t>80</t>
  </si>
  <si>
    <t>40-44%</t>
  </si>
  <si>
    <t>45-49%</t>
  </si>
  <si>
    <t>25</t>
  </si>
  <si>
    <t>50-54%</t>
  </si>
  <si>
    <t>57</t>
  </si>
  <si>
    <t>55-59%</t>
  </si>
  <si>
    <t>17</t>
  </si>
  <si>
    <t>60-64%</t>
  </si>
  <si>
    <t>22</t>
  </si>
  <si>
    <t>65-69%</t>
  </si>
  <si>
    <t>70-74%</t>
  </si>
  <si>
    <t>31</t>
  </si>
  <si>
    <t>75% or more</t>
  </si>
  <si>
    <t>OXFORD ACADEMY &amp; CSD</t>
  </si>
  <si>
    <t>86</t>
  </si>
  <si>
    <t>79</t>
  </si>
  <si>
    <t>COMMUNITY CHARTER SCHOOL</t>
  </si>
  <si>
    <t>PINNACLE CHARTER SCHOOL</t>
  </si>
  <si>
    <t>ORACLE CHARTER SCHOOL</t>
  </si>
  <si>
    <t>50</t>
  </si>
  <si>
    <t>8</t>
  </si>
  <si>
    <t>20</t>
  </si>
  <si>
    <t>83</t>
  </si>
  <si>
    <t>81</t>
  </si>
  <si>
    <t>60</t>
  </si>
  <si>
    <t>310100010000</t>
  </si>
  <si>
    <t>NYC GEOG DIST # 1 - MANHATTAN</t>
  </si>
  <si>
    <t/>
  </si>
  <si>
    <t>310200010000</t>
  </si>
  <si>
    <t>NYC GEOG DIST # 2 - MANHATTAN</t>
  </si>
  <si>
    <t>310300010000</t>
  </si>
  <si>
    <t>NYC GEOG DIST # 3 - MANHATTAN</t>
  </si>
  <si>
    <t>OPPORTUNITY CHARTER SCHOOL</t>
  </si>
  <si>
    <t>310400010000</t>
  </si>
  <si>
    <t>NYC GEOG DIST # 4 - MANHATTAN</t>
  </si>
  <si>
    <t>310500010000</t>
  </si>
  <si>
    <t>NYC GEOG DIST # 5 - MANHATTAN</t>
  </si>
  <si>
    <t>ST HOPE LEADERSHIP ACAD CHARTER SCH</t>
  </si>
  <si>
    <t>310600010000</t>
  </si>
  <si>
    <t>NYC GEOG DIST # 6 - MANHATTAN</t>
  </si>
  <si>
    <t>320700010000</t>
  </si>
  <si>
    <t>NYC GEOG DIST # 7 - BRONX</t>
  </si>
  <si>
    <t>320800010000</t>
  </si>
  <si>
    <t>NYC GEOG DIST # 8 - BRONX</t>
  </si>
  <si>
    <t>320900010000</t>
  </si>
  <si>
    <t>NYC GEOG DIST # 9 - BRONX</t>
  </si>
  <si>
    <t>321000010000</t>
  </si>
  <si>
    <t>NYC GEOG DIST #10 - BRONX</t>
  </si>
  <si>
    <t>321100010000</t>
  </si>
  <si>
    <t>NYC GEOG DIST #11 - BRONX</t>
  </si>
  <si>
    <t>321200010000</t>
  </si>
  <si>
    <t>NYC GEOG DIST #12 - BRONX</t>
  </si>
  <si>
    <t>331300010000</t>
  </si>
  <si>
    <t>NYC GEOG DIST #13 - BROOKLYN</t>
  </si>
  <si>
    <t>331400010000</t>
  </si>
  <si>
    <t>NYC GEOG DIST #14 - BROOKLYN</t>
  </si>
  <si>
    <t>WILLIAMSBURG CHARTER HIGH SCHOOL</t>
  </si>
  <si>
    <t>331500010000</t>
  </si>
  <si>
    <t>NYC GEOG DIST #15 - BROOKLYN</t>
  </si>
  <si>
    <t>SUMMIT ACADEMY CHARTER SCHOOL</t>
  </si>
  <si>
    <t>331600010000</t>
  </si>
  <si>
    <t>NYC GEOG DIST #16 - BROOKLYN</t>
  </si>
  <si>
    <t>331700010000</t>
  </si>
  <si>
    <t>NYC GEOG DIST #17 - BROOKLYN</t>
  </si>
  <si>
    <t>331800010000</t>
  </si>
  <si>
    <t>NYC GEOG DIST #18 - BROOKLYN</t>
  </si>
  <si>
    <t>331900010000</t>
  </si>
  <si>
    <t>NYC GEOG DIST #19 - BROOKLYN</t>
  </si>
  <si>
    <t>332000010000</t>
  </si>
  <si>
    <t>NYC GEOG DIST #20 - BROOKLYN</t>
  </si>
  <si>
    <t>332100010000</t>
  </si>
  <si>
    <t>NYC GEOG DIST #21 - BROOKLYN</t>
  </si>
  <si>
    <t>332200010000</t>
  </si>
  <si>
    <t>NYC GEOG DIST #22 - BROOKLYN</t>
  </si>
  <si>
    <t>332300010000</t>
  </si>
  <si>
    <t>NYC GEOG DIST #23 - BROOKLYN</t>
  </si>
  <si>
    <t>333200010000</t>
  </si>
  <si>
    <t>NYC GEOG DIST #32 - BROOKLYN</t>
  </si>
  <si>
    <t>342400010000</t>
  </si>
  <si>
    <t>NYC GEOG DIST #24 - QUEENS</t>
  </si>
  <si>
    <t>342500010000</t>
  </si>
  <si>
    <t>NYC GEOG DIST #25 - QUEENS</t>
  </si>
  <si>
    <t>342600010000</t>
  </si>
  <si>
    <t>NYC GEOG DIST #26 - QUEENS</t>
  </si>
  <si>
    <t>342700010000</t>
  </si>
  <si>
    <t>NYC GEOG DIST #27 - QUEENS</t>
  </si>
  <si>
    <t>342800010000</t>
  </si>
  <si>
    <t>NYC GEOG DIST #28 - QUEENS</t>
  </si>
  <si>
    <t>342900010000</t>
  </si>
  <si>
    <t>NYC GEOG DIST #29 - QUEENS</t>
  </si>
  <si>
    <t>343000010000</t>
  </si>
  <si>
    <t>NYC GEOG DIST #30 - QUEENS</t>
  </si>
  <si>
    <t>11</t>
  </si>
  <si>
    <t>303500010035-1722</t>
  </si>
  <si>
    <t>NYC - DEP CHANC (PUBLIC SCHOOL CHOICE-1722)</t>
  </si>
  <si>
    <t>305100010051-1723</t>
  </si>
  <si>
    <t>NYC - DEP CHANC INSTR (PRIORITY/FOCUS SWP-1723)</t>
  </si>
  <si>
    <t>305100010051-1724</t>
  </si>
  <si>
    <t>NYC - DEP CHANC INSTR (PRIORITY/FOCUS TAS-1724)</t>
  </si>
  <si>
    <t>305100010051-1726</t>
  </si>
  <si>
    <t>NYC - DEP CHANC INSTR (DELINQUENT-1726)</t>
  </si>
  <si>
    <t>304600010046-1727</t>
  </si>
  <si>
    <t>NYC - DIV OF HUMAN RESOURCES (T1 BILINGUAL-1727)</t>
  </si>
  <si>
    <t>305100010051-1729</t>
  </si>
  <si>
    <t>NYC - DEP CHANC INSTR (SWP-1729)</t>
  </si>
  <si>
    <t>305100010051-1731</t>
  </si>
  <si>
    <t>NYC - DEP CHANC INSTR (TAS-1731)</t>
  </si>
  <si>
    <t>306400010064-1732</t>
  </si>
  <si>
    <t>NYC - NONPUBLIC SCHOOL PROG (1732)</t>
  </si>
  <si>
    <t>305100010051-1733</t>
  </si>
  <si>
    <t>NYC - DEP CHANC INSTR (STH NT1/HOMELESS-1733)</t>
  </si>
  <si>
    <t>305100010051-1734</t>
  </si>
  <si>
    <t>NYC - DEP CHANC INSTR (ADMIN SUPPORT-1734)</t>
  </si>
  <si>
    <t>305100010051-1736</t>
  </si>
  <si>
    <t>NYC - DEP CHANC INSTR (SES-1736)</t>
  </si>
  <si>
    <t>305100010051-1742</t>
  </si>
  <si>
    <t>NYC - DEP CHANC INSTR (PRE-K-1742)</t>
  </si>
  <si>
    <t>304000010040-1744</t>
  </si>
  <si>
    <t>NYC - BOARD OF EDUCATION (EVALUATION SVC-1744)</t>
  </si>
  <si>
    <t>305100010051-1921</t>
  </si>
  <si>
    <t>NYC - DEP CHANC INSTR (NEGLECTED-1921)</t>
  </si>
  <si>
    <t>90</t>
  </si>
  <si>
    <t>SOUTHSIDE ACADEMY CHARTER SCHOOL</t>
  </si>
  <si>
    <t>75</t>
  </si>
  <si>
    <t>29</t>
  </si>
  <si>
    <t>EAST RAMAPO CSD (SPRING VALLEY)</t>
  </si>
  <si>
    <t>7</t>
  </si>
  <si>
    <t>67</t>
  </si>
  <si>
    <t>COBLESKILL-RICHMONDVILLE CSD</t>
  </si>
  <si>
    <t>63</t>
  </si>
  <si>
    <t>46</t>
  </si>
  <si>
    <t>GREENBURGH ELE UFSD</t>
  </si>
  <si>
    <t>MT VERNON SCHOOL DISTRICT</t>
  </si>
  <si>
    <t>44</t>
  </si>
  <si>
    <t>37</t>
  </si>
  <si>
    <t>NYC MANHATTAN BOROUGH</t>
  </si>
  <si>
    <t>15</t>
  </si>
  <si>
    <t>NYC BROOKLYN BOROUGH</t>
  </si>
  <si>
    <t>28</t>
  </si>
  <si>
    <t>NYC BRONX BOROUGH</t>
  </si>
  <si>
    <t>45</t>
  </si>
  <si>
    <t>NYC QUEENS BOROUGH</t>
  </si>
  <si>
    <t>A. Statement of Practice Addressed:</t>
  </si>
  <si>
    <t>B1. HEDI Rating:</t>
  </si>
  <si>
    <t>B2. HEDI Rating Source:</t>
  </si>
  <si>
    <r>
      <t>E2. End Date:</t>
    </r>
    <r>
      <rPr>
        <b/>
        <sz val="11"/>
        <color indexed="8"/>
        <rFont val="Calibri"/>
        <family val="2"/>
        <scheme val="minor"/>
      </rPr>
      <t xml:space="preserve"> Identify the projected end date for each activity.</t>
    </r>
  </si>
  <si>
    <r>
      <rPr>
        <b/>
        <u/>
        <sz val="11"/>
        <color indexed="8"/>
        <rFont val="Calibri"/>
        <family val="2"/>
        <scheme val="minor"/>
      </rPr>
      <t>E1. Start Date:</t>
    </r>
    <r>
      <rPr>
        <b/>
        <sz val="11"/>
        <color indexed="8"/>
        <rFont val="Calibri"/>
        <family val="2"/>
        <scheme val="minor"/>
      </rPr>
      <t xml:space="preserve"> Identify the projected start date for each activity.</t>
    </r>
  </si>
  <si>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</si>
  <si>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r>
      <t>D2. Leading Indicator(s):</t>
    </r>
    <r>
      <rPr>
        <b/>
        <sz val="11"/>
        <color theme="1"/>
        <rFont val="Calibri"/>
        <family val="2"/>
        <scheme val="minor"/>
      </rPr>
      <t xml:space="preserve"> Identify the specific indicators that will be used to monitor progress toward the goal.</t>
    </r>
  </si>
  <si>
    <t>LEA Name:</t>
  </si>
  <si>
    <t>BEDS Code:</t>
  </si>
  <si>
    <t>2015-2016 District Comprehensive Improvement Plan (DCIP)</t>
  </si>
  <si>
    <t>Contact Name</t>
  </si>
  <si>
    <t>Title</t>
  </si>
  <si>
    <t>Phone</t>
  </si>
  <si>
    <t>Email</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</si>
  <si>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</si>
  <si>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</si>
  <si>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</si>
  <si>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Signatures confirm the respective parties certify that the DCIP addresses all of the required components of the ESEA Flexibility Waiver as detailed on page 1 of this document and understand that any significant modification of the school district’s approved plan require the prior approval of the commissioner.</t>
  </si>
  <si>
    <t>THE SIGNATURES BELOW CONFIRM APPROVAL.</t>
  </si>
  <si>
    <t>Position</t>
  </si>
  <si>
    <t>Signature</t>
  </si>
  <si>
    <t>Print Name</t>
  </si>
  <si>
    <t>Date</t>
  </si>
  <si>
    <t>Superintendent</t>
  </si>
  <si>
    <t>President, B.O.E. / Chancellor or Chancellor's Designee</t>
  </si>
  <si>
    <t>District Leadership Team</t>
  </si>
  <si>
    <r>
      <rPr>
        <b/>
        <sz val="11"/>
        <color indexed="8"/>
        <rFont val="Calibri"/>
        <family val="2"/>
      </rPr>
      <t>DISTRICT LEADERSHIP TEAM:</t>
    </r>
    <r>
      <rPr>
        <sz val="11"/>
        <color theme="1"/>
        <rFont val="Calibri"/>
        <family val="2"/>
        <scheme val="minor"/>
      </rPr>
      <t xml:space="preserve">  The DCIP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DCIP. </t>
    </r>
  </si>
  <si>
    <t>Name</t>
  </si>
  <si>
    <t>Title / Organization</t>
  </si>
  <si>
    <t>Meeting Date(s)</t>
  </si>
  <si>
    <t>Locations(s)</t>
  </si>
  <si>
    <t>Location(s)</t>
  </si>
  <si>
    <t>District Information Sheet</t>
  </si>
  <si>
    <t>District Grade Configuration</t>
  </si>
  <si>
    <t>Total Student Enrollment</t>
  </si>
  <si>
    <t>% Title I Population</t>
  </si>
  <si>
    <t>% Attendance Rate</t>
  </si>
  <si>
    <t>Racial/Ethnic Origin of District Student Population</t>
  </si>
  <si>
    <t>% American Indian or Alaska Native</t>
  </si>
  <si>
    <t>% Black or African American</t>
  </si>
  <si>
    <t>% Hispanic or Latino</t>
  </si>
  <si>
    <t>% Asian, Native Hawaiian/Other Pacific Islander</t>
  </si>
  <si>
    <t>% White</t>
  </si>
  <si>
    <t>% Multi-Racial</t>
  </si>
  <si>
    <t>Overall State Accountability Status</t>
  </si>
  <si>
    <t>Number of Focus Schools</t>
  </si>
  <si>
    <t>Number of Priority Schools</t>
  </si>
  <si>
    <t>Number of Local Assistance Plan Schools</t>
  </si>
  <si>
    <t>Number of Schools in Status</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</si>
  <si>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</si>
  <si>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</si>
  <si>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</si>
  <si>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</si>
  <si>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</si>
  <si>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</si>
  <si>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</si>
  <si>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</si>
  <si>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</si>
  <si>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</si>
  <si>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</si>
  <si>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</si>
  <si>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</si>
  <si>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t>In this section, the district must describe the development of the plan, the degree to which the previous school year's DCIP was successfully implemented, overall improvement mission or guiding principles at the core of the strategy for executing the mission/guiding principles, the key design elements of the DCIP, and other unique characteristics of the plan (if any), and provide evidence of the district’s capacity to effectively oversee and manage the improvement plan.</t>
  </si>
  <si>
    <r>
      <t xml:space="preserve">In reflecting on the </t>
    </r>
    <r>
      <rPr>
        <b/>
        <u/>
        <sz val="11"/>
        <color rgb="FFFF0000"/>
        <rFont val="Calibri"/>
        <family val="2"/>
        <scheme val="minor"/>
      </rPr>
      <t>PREVIOUS YEAR'S</t>
    </r>
    <r>
      <rPr>
        <b/>
        <sz val="11"/>
        <rFont val="Calibri"/>
        <family val="2"/>
        <scheme val="minor"/>
      </rPr>
      <t xml:space="preserve"> PLAN:</t>
    </r>
  </si>
  <si>
    <r>
      <t xml:space="preserve">In developing the </t>
    </r>
    <r>
      <rPr>
        <b/>
        <u/>
        <sz val="11"/>
        <color indexed="10"/>
        <rFont val="Calibri"/>
        <family val="2"/>
      </rPr>
      <t>CURRENT YEAR'S</t>
    </r>
    <r>
      <rPr>
        <b/>
        <sz val="11"/>
        <color indexed="8"/>
        <rFont val="Calibri"/>
        <family val="2"/>
      </rPr>
      <t xml:space="preserve"> plan:</t>
    </r>
  </si>
  <si>
    <t>• List all the ways in which the current plan will be made widely available to the public.</t>
  </si>
  <si>
    <t>• List the identified needs in the district that will be targeted for improvement in this plan.</t>
  </si>
  <si>
    <t>• State the mission or guiding principles of the district and describe the relationship between the mission or guiding principles and the identified needs of the district.</t>
  </si>
  <si>
    <t>• List the student academic achievement targets for the identified subgroups in the current plan.</t>
  </si>
  <si>
    <t>Improvement Set-Aside Budget Summary</t>
  </si>
  <si>
    <t>District</t>
  </si>
  <si>
    <t>Accountability Status</t>
  </si>
  <si>
    <t>Focus District</t>
  </si>
  <si>
    <t>School</t>
  </si>
  <si>
    <t>DISTRICT / BUILDING TOTALS</t>
  </si>
  <si>
    <t>Focus District Set-Asides</t>
  </si>
  <si>
    <t>Parent Engagement Set-Aside Calculation Based on Federal Funding</t>
  </si>
  <si>
    <t>Fund Source</t>
  </si>
  <si>
    <t>Allocation</t>
  </si>
  <si>
    <t>Improvement Set-Aside -- Required Percentage</t>
  </si>
  <si>
    <t>Mandated Set-Aside (Equivalent Amount)</t>
  </si>
  <si>
    <t>Title I, Part A</t>
  </si>
  <si>
    <t>Improvement Set-Aside Calculation Based on Federal Funding</t>
  </si>
  <si>
    <t>Title II, Part A</t>
  </si>
  <si>
    <t>Title III, Part A LEP (allocation listed only if required)</t>
  </si>
  <si>
    <t>Total Federal Allocation Subject to  Set-Aside</t>
  </si>
  <si>
    <t>Funding Sources Used to Meet Required Set-Aside for Improvement</t>
  </si>
  <si>
    <t>Budgeted Amount</t>
  </si>
  <si>
    <t>Title III, Part A LEP</t>
  </si>
  <si>
    <t>Title VI REAP</t>
  </si>
  <si>
    <t>School Improvement Section 1003(a) - SIG A</t>
  </si>
  <si>
    <t>School Improvement Section 1003(g) - SIG G</t>
  </si>
  <si>
    <t>School Innovation Fund</t>
  </si>
  <si>
    <t>Total Funding Reserved for Improvement</t>
  </si>
  <si>
    <t>Anticipated Cost of Implementation                       (District + School Costs)</t>
  </si>
  <si>
    <t>Will School Improvement Section 1003(a) Funds be Used to Pay for this Activity? (Indicate "YES" or "NO")</t>
  </si>
  <si>
    <t>Participate in DTSDE Trainings</t>
  </si>
  <si>
    <t>Conduct DTSDE reviews, including administration of required annual surveys</t>
  </si>
  <si>
    <t>Develop high-quality DCIP and SCEP plans</t>
  </si>
  <si>
    <t>Review the qualifications of Priority and Focus School Leaders</t>
  </si>
  <si>
    <t>Evaluate the fidelity of program implementation</t>
  </si>
  <si>
    <t>TOTAL</t>
  </si>
  <si>
    <t xml:space="preserve">Mandated Set-Aside </t>
  </si>
  <si>
    <t>DCIP Plan Overview</t>
  </si>
  <si>
    <t>Tenet 2: School Leader Practices and Decisions</t>
  </si>
  <si>
    <t>Tenet 3: Curriculum Development and Support</t>
  </si>
  <si>
    <t>Tenet 4: Teacher Practices and Decisions</t>
  </si>
  <si>
    <t>Tenet 5: Student Social and Emotional Developmental Health</t>
  </si>
  <si>
    <t>Tenet 6: Family and Community Engagement</t>
  </si>
  <si>
    <t>NYSED REVIEWER FEEDBACK</t>
  </si>
  <si>
    <t>REVIEWER FEEDBACK ON ACTIVITIES</t>
  </si>
  <si>
    <t>REVIEWER FEEDBACK ON NEEDS/DATA SOURCES</t>
  </si>
  <si>
    <t>REVIEWER FEEDBACK ON SMAR GOAL/LEADING INDICATORS</t>
  </si>
  <si>
    <t>The DCIP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</si>
  <si>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</si>
  <si>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</si>
  <si>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</si>
  <si>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</si>
  <si>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</si>
  <si>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</si>
  <si>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</si>
  <si>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</si>
  <si>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</si>
  <si>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</si>
  <si>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</si>
  <si>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</si>
  <si>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</si>
  <si>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</si>
  <si>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</si>
  <si>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</si>
  <si>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</si>
  <si>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</si>
  <si>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</si>
  <si>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</si>
  <si>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</si>
  <si>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</si>
  <si>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</si>
  <si>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</si>
  <si>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</si>
  <si>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</si>
  <si>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t>Common Leading Indicators Worksheet</t>
  </si>
  <si>
    <t>SOP 1.1.</t>
  </si>
  <si>
    <t>SOP 1.2.</t>
  </si>
  <si>
    <t>SOP 1.3.</t>
  </si>
  <si>
    <t>SOP 1.4.</t>
  </si>
  <si>
    <t>SOP 1.5</t>
  </si>
  <si>
    <t>SOP 2.1.</t>
  </si>
  <si>
    <t>SOP 3.1.</t>
  </si>
  <si>
    <t>SOP 4.1.</t>
  </si>
  <si>
    <t>SOP 5.1.</t>
  </si>
  <si>
    <t>SOP 6.1.</t>
  </si>
  <si>
    <t>Student Average Daily Attendance</t>
  </si>
  <si>
    <t>Student Completion of Advanced Coursework</t>
  </si>
  <si>
    <t>Student Discipline Referrals</t>
  </si>
  <si>
    <t>Student Truancy Rate</t>
  </si>
  <si>
    <t>Teachers Rated as "Effective" and "Highly Effective"</t>
  </si>
  <si>
    <t>Teacher Attendance at Professional Development</t>
  </si>
  <si>
    <t>Student Participation in ELT Opportunities</t>
  </si>
  <si>
    <t>Minutes of Expanded Learning Time (ELT) Offered</t>
  </si>
  <si>
    <t>Parent Attendance at Workshops</t>
  </si>
  <si>
    <t>Student Performance on January Regents Exams</t>
  </si>
  <si>
    <t>Provide Public School Choice to students in Priority and Focus Schools</t>
  </si>
  <si>
    <t>SOP 1.1</t>
  </si>
  <si>
    <t>SOP 1.2</t>
  </si>
  <si>
    <t>SOP 1.3</t>
  </si>
  <si>
    <t>SOP 1.4</t>
  </si>
  <si>
    <t>SOP 2.1</t>
  </si>
  <si>
    <t>SOP 3.1</t>
  </si>
  <si>
    <t>SOP 4.1</t>
  </si>
  <si>
    <t>SOP 5.1</t>
  </si>
  <si>
    <t>SOP 6.1</t>
  </si>
  <si>
    <t>Student Drop-Out Rate</t>
  </si>
  <si>
    <t>Student Suspension Rate (Short-Term / Long-Term)</t>
  </si>
  <si>
    <t>Student Credit Accruals (HS Students)</t>
  </si>
  <si>
    <t>Teacher Average Daily Attendance Rate</t>
  </si>
  <si>
    <t>Parent Participation in District/School Surveys</t>
  </si>
  <si>
    <t>Fully Developed</t>
  </si>
  <si>
    <t>Partially Developed</t>
  </si>
  <si>
    <t>Insufficiently Developed</t>
  </si>
  <si>
    <t>The District certifies that this activity will be completed with fidelity in 2015-16. (Indicate "YES" or "NO")</t>
  </si>
  <si>
    <t>Submit quarterly leading indicators report to NYSED</t>
  </si>
  <si>
    <t>For Districts with Priority Schools: Whole School Reform Model</t>
  </si>
  <si>
    <t xml:space="preserve">1. Provide an overview of the district’s overall plan and approach to district and school redesign and its desired impact on the targeted all-school group or sub-groups. In this overview, describe how the school redesign is connected to the larger district strategy and approach. In addition, provide the proposed school’s vision, mission, key partnership organizations, key design elements of the educational program, other unique characteristics of the program, if any, and discussion of the district/partner(s) capacity to effectively support and oversee the proposed school.  </t>
  </si>
  <si>
    <t xml:space="preserve">2.The district must demonstrate that it has the capacity to plan for, implement, and monitor school-level redesign efforts, including the provision of adequate resources and related support in order to effectively support the site-based launch, governance, and implementation of the proposed school.  The district must also demonstrate a critical and honest assessment of structural/systems gaps and needs, as well as student achievement gaps and needs.  </t>
  </si>
  <si>
    <t xml:space="preserve">3. A Lead Partner or Partner Consortium should have the expertise and capacity to provide comprehensive support in the areas where there has been an identified gap in district/school capacity. </t>
  </si>
  <si>
    <t>A. Student Population and Needs. Using statistics and descriptive language, describe the population of students that the LEA serves and any specific unique needs by sub-group such as students with disabilities, English language learners, and students from households that are eligible for free or reduced lunch. Identify the school student population, including sub-groups, to be served by the school-redesign, and describe any unique needs of these populations. In addition, describe the policies for students who choose to enroll or exit the newly designed school.</t>
  </si>
  <si>
    <t xml:space="preserve">B. District Systems and Structural Needs. Describe the district’s approach to turning around the underperforming school, the theory of action guiding district efforts and the key district strategies. Describe the district’s core challenges and issues related to turning around the school, based on data and the district’s assessment of its current systems, structures, and policies for supporting underperforming schools. Identify and describe current systems and structural strengths, and gaps needs to providing school-level site-based governance, human capital pipelines and development, education and instructional programs, school-level, site-based fiscal autonomy and management, and facilities acquisition and use. Additionally, identify areas which can be strengthened through the key partnerships proposed in this grant application. </t>
  </si>
  <si>
    <t>C. District Systems and Structures to Monitor and Support Implementation. Describe the structures or other processes to be used to support and monitor implementation of school-level redesign efforts. Describe how the district will ensure that the identified school will receive ongoing, intensive support from the district or designated external partner organization(s). Describe how the district will monitor the implementation of the selected intervention at the identified school and how the district will know that planned interventions and strategies are working. Specifically, please describe how the district will provide for review of data related to implementation benchmarks and measurable annual goals. Discuss the frequency, type, and extent of monitoring activities and who will be responsible.</t>
  </si>
  <si>
    <t xml:space="preserve">A. Partner Identification and Rationale:  Complete the Identified Partner Organization chart. Describe in the narrative the rationale for the selection of partner organizations in relation to meeting key district and school-level needs/gaps in capacity. Describe the relationship between the school and the partner organization(s) and how that relationship will further the redesigned school’s mission and program. </t>
  </si>
  <si>
    <t xml:space="preserve">B. Partner Roles and Responsibilities: Describe the lead partner/partner consortium role and responsibilities in relation to district’s larger strategy and the identified school’s management and proposed governance structure. Types of services may include providing technical expertise in implementing a variety of components of the school intervention models, coordinating services, providing intensive job-embedded professional development for school administrators and teachers, and implementing an equitable teacher and principal evaluation system that relies on student achievement, providing fiscal support services, and creating safe school environments that meet students’ social, emotional, and health needs. Explain how, over the course of project, all collaborative activities result in the transferring of knowledge, expertise, and practices from partner(s) to LEA personnel, as well as the development of policies, tools, and resources leading to a new and sustainable capacity for the LEA on its own. Describe the means by which the district will hold the partner accountable for its performance. </t>
  </si>
  <si>
    <t xml:space="preserve">C. Evidence of Partner Effectiveness. Complete the Evidence of Partner Effectiveness chart. In the chart, provide evidence that can be validated by an external source, that the partner organizations have a proven track record of success in turning around schools and improving student achievement. Evidence to be submitted might include: 
• A list of schools the partner has previously managed/supported.
• Academic performance data by subgroup from the schools that the partner has managed/supported in the past three years. 
• A summary of the partner’s fiscal performance for the past three years. </t>
  </si>
  <si>
    <t xml:space="preserve">• Describe the most significant positive impact(s) that resulted from the previous year’s plan (may include such examples as specific changes in adult behavior and/or measurable changes in student outcomes). </t>
  </si>
  <si>
    <t>• Describe all mid-course corrections to the previous year’s plan in response to data review and needed adjustment.  Include details of current impact and expectations for sustainability moving forward.</t>
  </si>
  <si>
    <t>• List anticipated barriers that may impact the ability to accomplish the mission or guiding principles and how those barriers will be addressed.</t>
  </si>
  <si>
    <t>Offer 200 hours of Extended Learning Time to students in each Priority School</t>
  </si>
  <si>
    <t>If 1003(a) Funds WILL NOT be used, please identify the alternate fund source(s).           SEE cells B16 - B25</t>
  </si>
  <si>
    <t>Parent Engagement Set-Aside -- Required Percentage</t>
  </si>
  <si>
    <t xml:space="preserve">ENTER DATA INTO ALL YELLOW CELLS. </t>
  </si>
  <si>
    <t>Student Growth Percentile for Low-Income Students</t>
  </si>
  <si>
    <t>B3. HEDI Rating Date:</t>
  </si>
  <si>
    <t>By signing this document, the Local Education Agency certifies that:</t>
  </si>
  <si>
    <t>Statement of Assurances</t>
  </si>
  <si>
    <t xml:space="preserve">1. The District Comprehensive Improvement Plan (DCIP)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</si>
  <si>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Required Activity</t>
  </si>
  <si>
    <t xml:space="preserve">• List the highlights of the initiatives described in the current DCIP. </t>
  </si>
  <si>
    <t>• Describe how organizational structures will drive strategic implementation of the mission/guiding principles.</t>
  </si>
  <si>
    <t xml:space="preserve">• Describe the professional development opportunities that will be provided to teachers and school leaders and the rationale for each opportunity. </t>
  </si>
  <si>
    <t>• List all methods of dialogue that district leaders will implement to strengthen relationships with school staff and the community.</t>
  </si>
  <si>
    <r>
      <t>C1. Needs Statement:</t>
    </r>
    <r>
      <rPr>
        <b/>
        <sz val="11"/>
        <color theme="1"/>
        <rFont val="Calibri"/>
        <family val="2"/>
        <scheme val="minor"/>
      </rPr>
      <t xml:space="preserve"> Create a clear and concise statement that addresses the primary need(s) to be addressed. Be sure to incorporate feedback from the most recent DTSDE review and other applicable data.</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</si>
  <si>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often each activity will take place; and the intended impact of each activity. Do not combine multiple activities into a single cell; each activity should be written in its own cell. </t>
    </r>
  </si>
  <si>
    <t>Parent Engagement Set-Aside Budget Summary</t>
  </si>
  <si>
    <t>Total Funding Reserved for Parent Engagement. This amount is from cell F5 on the tab titled "Focus District Set-Asides."</t>
  </si>
  <si>
    <r>
      <t>D2. Leading Indicator(s):</t>
    </r>
    <r>
      <rPr>
        <b/>
        <sz val="11"/>
        <color indexed="8"/>
        <rFont val="Calibri"/>
        <family val="2"/>
      </rPr>
      <t xml:space="preserve"> Identify the specific indicators that will be used to monitor progress toward the goal. For each leading indicator, enter a "Y" into the cell for each applicable SOP for which that indicator will be used.</t>
    </r>
  </si>
  <si>
    <t>Total funding the LEA has reserved for Improvement. This amount is from cell D26 on the tab titled "Focus District Set-Asides."</t>
  </si>
  <si>
    <t>Financial Allocation Plan - Parent Engagement</t>
  </si>
  <si>
    <t>Financial Allocation Plan - Improvement</t>
  </si>
  <si>
    <r>
      <rPr>
        <b/>
        <sz val="11"/>
        <color indexed="8"/>
        <rFont val="Calibri"/>
        <family val="2"/>
      </rPr>
      <t>Instructions:</t>
    </r>
    <r>
      <rPr>
        <sz val="11"/>
        <color theme="1"/>
        <rFont val="Calibri"/>
        <family val="2"/>
        <scheme val="minor"/>
      </rPr>
      <t xml:space="preserve"> List the stakeholders who participated in developing the DCIP as required by Commissioner’s Regulations §100.18. Provide dates and locations of Local Stakeholder meetings.  Boxes should be added as necessary.</t>
    </r>
  </si>
  <si>
    <t>Number of SIG 1003(a) Recipient Schools</t>
  </si>
  <si>
    <t>Number of SIG 1003(g) Recipient Schools</t>
  </si>
  <si>
    <t>1. Rate the degree to which the District achieved the goals identified in the previous year's District Comprehensive Improvement Plan (Mark with an "X").</t>
  </si>
  <si>
    <t>2. Rate the degree to which the District successfully implemented the activities identified in the previous year's DCIP (Mark with an "X").</t>
  </si>
  <si>
    <t>3. Rate the degree to which the activities identified in the previous year's District Comprehensive Improvement Plan impacted academic achievement targets for identified subgroups (Mark with an "X").</t>
  </si>
  <si>
    <t>4. Rate the degree to which the activities identified in the previous year's DCIP increased Parent Engagement (Mark with an "X").</t>
  </si>
  <si>
    <t>5. Rate the degree to which the activities identified in the previous year's District Comprehensive Improvement Plan received the funding necessary to achieve the corresponding goals (Mark with an "X").</t>
  </si>
  <si>
    <t>6. Identify in which Tenet the district made the most growth during the previous year (Mark with an "X").</t>
  </si>
  <si>
    <r>
      <t xml:space="preserve">7. Identify in which Tenet </t>
    </r>
    <r>
      <rPr>
        <b/>
        <u/>
        <sz val="11"/>
        <color indexed="8"/>
        <rFont val="Calibri"/>
        <family val="2"/>
      </rPr>
      <t>identified schools</t>
    </r>
    <r>
      <rPr>
        <b/>
        <sz val="11"/>
        <color indexed="8"/>
        <rFont val="Calibri"/>
        <family val="2"/>
      </rPr>
      <t xml:space="preserve"> made the most growth during the previous year (Mark with an "X").</t>
    </r>
  </si>
  <si>
    <t>Amount of Funds Allocated for Parent Engagement</t>
  </si>
  <si>
    <t>Amount of Funds Allocated for School-Level Improvement</t>
  </si>
  <si>
    <t>Amount of Funds Allocated for District-Level Improvement</t>
  </si>
  <si>
    <r>
      <t xml:space="preserve">Has the district demonstrated how </t>
    </r>
    <r>
      <rPr>
        <b/>
        <sz val="11"/>
        <color rgb="FFFF0000"/>
        <rFont val="Calibri"/>
        <family val="2"/>
        <scheme val="minor"/>
      </rPr>
      <t xml:space="preserve">ALL </t>
    </r>
    <r>
      <rPr>
        <sz val="11"/>
        <color theme="1"/>
        <rFont val="Calibri"/>
        <family val="2"/>
        <scheme val="minor"/>
      </rPr>
      <t>funds reserved for Improvement will be allocated across the district (Does Cell E43 = Cell E45)?</t>
    </r>
  </si>
  <si>
    <r>
      <t xml:space="preserve">Has the district demonstrated how </t>
    </r>
    <r>
      <rPr>
        <b/>
        <sz val="11"/>
        <color rgb="FFFF0000"/>
        <rFont val="Calibri"/>
        <family val="2"/>
        <scheme val="minor"/>
      </rPr>
      <t xml:space="preserve">ALL </t>
    </r>
    <r>
      <rPr>
        <sz val="11"/>
        <color theme="1"/>
        <rFont val="Calibri"/>
        <family val="2"/>
        <scheme val="minor"/>
      </rPr>
      <t>funds budgeted for Parent Engagement  will be allocated across the district (Does Cell E40 = Cell E42)?</t>
    </r>
  </si>
  <si>
    <t>3. The District Comprehensive Improvement Plan (DCIP) has been formally approved by the school board and will be made widely available through public means, such as posting on the Internet, distribution through the media and distribution through public agencies.</t>
  </si>
  <si>
    <t xml:space="preserve">4. The District Comprehensive Improvement Plan (DCIP) will be implemented no later than the beginning of the first day of regular student attendance. </t>
  </si>
  <si>
    <t xml:space="preserve">5. A comprehensive systems approach will be established to recruit, develop, retain and equitably distribute  effective teachers and school leaders as part of the implementation of the Annual Professional Performance Review (APPR) system required by Education law §3012-c. </t>
  </si>
  <si>
    <t>6. Professional development  will be provided to teachers and school leaders that will fully support the strategic efforts described within this plan.</t>
  </si>
  <si>
    <t>7.Meaningful time for collaboration will be used to review and analyze data in order to inform and improve district policies, procedures, and instructional practices.</t>
  </si>
  <si>
    <t xml:space="preserve">Newburgh Enlarged City School District </t>
  </si>
  <si>
    <t>4416000010000</t>
  </si>
  <si>
    <t xml:space="preserve">Ed Forgit </t>
  </si>
  <si>
    <t xml:space="preserve">Deputy Superintendent </t>
  </si>
  <si>
    <t>eforgit@necsd.net</t>
  </si>
  <si>
    <t>845-563-3413</t>
  </si>
  <si>
    <t>newburghschools.org</t>
  </si>
  <si>
    <t xml:space="preserve">Roberto Padilla </t>
  </si>
  <si>
    <t xml:space="preserve">Carole Mineo </t>
  </si>
  <si>
    <t>x</t>
  </si>
  <si>
    <t>N/A</t>
  </si>
  <si>
    <t>X</t>
  </si>
  <si>
    <t xml:space="preserve">Superintendent </t>
  </si>
  <si>
    <t>Stage 2</t>
  </si>
  <si>
    <t xml:space="preserve">NYSED Led Review Team with an OEE </t>
  </si>
  <si>
    <t>May 19-20 2015</t>
  </si>
  <si>
    <t xml:space="preserve">Stage 2 </t>
  </si>
  <si>
    <t xml:space="preserve">NYSED Led review Team with OEE </t>
  </si>
  <si>
    <t xml:space="preserve">NYSED Led Review Team with OEE </t>
  </si>
  <si>
    <t xml:space="preserve">May 19-20 2015 </t>
  </si>
  <si>
    <t xml:space="preserve">NYSED Led Review with OEE </t>
  </si>
  <si>
    <t xml:space="preserve">NYSED District Led Team with an OEE </t>
  </si>
  <si>
    <t xml:space="preserve">Modify the Senior Staff Coaching Model to clearly define the role of the senior staff coach and the collection of data sources to measure the impact the coaching strategy is having. Enhance the district system of support, as defined in CSI, to schools by providing technical assistance and/or professional learning to teachers and administrators based on the unique needs of each school and content/grade level teachers within the school.  </t>
  </si>
  <si>
    <t xml:space="preserve">The NECSD will create a family engagement framework developing a variety of communication strategies to effectively engage families in order to identify and inform families of  internal and external supports meeting the varied needs of these families.   </t>
  </si>
  <si>
    <t>*Attendance of families at partnership planned and developed workshops and activities                                                                                                                 *Participation of families in school-based and district-wide surveys (creation of reciprocal communication structures)</t>
  </si>
  <si>
    <t>Development of a stakeholder group representative of families, schools and greater community to create FACE Plan</t>
  </si>
  <si>
    <t>Meetings with school building principals around  SCEP, DTSDE to identify PE goals and Tenet 6 recommendations for each school</t>
  </si>
  <si>
    <t>Development of a family and community engagement surveys -Pre-Midpoint-Post (English and Spanish)</t>
  </si>
  <si>
    <t xml:space="preserve">Family and community members will be surveyed at a variety of family engagement events regarding communication strategies and engagement activities </t>
  </si>
  <si>
    <t xml:space="preserve">Planning and development of the three-year FACE Plan through stakeholder group based on data collection </t>
  </si>
  <si>
    <t>Roll out of FACE plan to families , schools and greater community</t>
  </si>
  <si>
    <t xml:space="preserve">Implementation of FACE plan </t>
  </si>
  <si>
    <t>Monitoring/Pulse Check of FACE Plan (Year 1, Year 2, Year 3)</t>
  </si>
  <si>
    <t>PreK-12</t>
  </si>
  <si>
    <t>11,001</t>
  </si>
  <si>
    <t>67%</t>
  </si>
  <si>
    <t>95%</t>
  </si>
  <si>
    <t>0</t>
  </si>
  <si>
    <t>26%</t>
  </si>
  <si>
    <t>46%</t>
  </si>
  <si>
    <t>2%</t>
  </si>
  <si>
    <t>23%</t>
  </si>
  <si>
    <t>6</t>
  </si>
  <si>
    <t>1</t>
  </si>
  <si>
    <t xml:space="preserve">A) Data Driven Decision making  B) Systems and Structures through formalized plans - Family and Community Engagement, Student Social and Emotional Developmental Health  C) District expectations for classroom and whole school learning walks and communication of feedback  D)  District wide curriculum expectations and supports </t>
  </si>
  <si>
    <t>Posted on the NECSD Homepage and monitoring through the NEAT meetings</t>
  </si>
  <si>
    <t>The NECSD will analyze the APPR data for teachers and administrators at the component level of each rubric by October 31, 2015, to determine the following: 1) trends in both areas of strength  and challenges; 2) to determine gaps in the skill set of existing staff ; and 3) to determine the performance qualities to recruit for in potential teacher and administrator candidates, all, to result in a faculty and staff who impact the student growth and achievement levels  of students during the 2015-2016 school year.</t>
  </si>
  <si>
    <t>Analyze the APPR data to determine trends, strengths and gaps</t>
  </si>
  <si>
    <t>Distribute this data to building principals, other administrative staff and central office administrators</t>
  </si>
  <si>
    <t>Align these strengths  and gaps to the activities in the District's Administrative Professional Development Plan and the District's Teacher Professional Development Plan</t>
  </si>
  <si>
    <t>Utilize this data to inform teacher and principal observations during the 2015-2016 observation cycle and to inform the feedback to be provided</t>
  </si>
  <si>
    <t>Utilize this data to inform the peer observation protocol; Utilize this data to inform mentor activities for both teachers and administrators</t>
  </si>
  <si>
    <t xml:space="preserve">District leaders and the NEAT participants develop an internal monitoring protocol for the implementation of Vision 2020: The Way forward. A formal report is to be written and provided to the BOE every other month. </t>
  </si>
  <si>
    <t xml:space="preserve">District leaders will secure an outside evaluator to monitor the implementation of Vision 2020: The Way Forward. </t>
  </si>
  <si>
    <t xml:space="preserve">External Evaluators will present a formal report to the BOE in January and June highlighting the success and barriers to implementation. </t>
  </si>
  <si>
    <r>
      <t xml:space="preserve">As defined in </t>
    </r>
    <r>
      <rPr>
        <b/>
        <i/>
        <sz val="11"/>
        <color theme="1"/>
        <rFont val="Calibri"/>
        <family val="2"/>
        <scheme val="minor"/>
      </rPr>
      <t>Vision 2020: The Way Forward,</t>
    </r>
    <r>
      <rPr>
        <sz val="11"/>
        <color theme="1"/>
        <rFont val="Calibri"/>
        <family val="2"/>
        <scheme val="minor"/>
      </rPr>
      <t xml:space="preserve"> formal systems, structures and protocols must guide the allocation of resources to ensure that spending decisions address the needs of students in all schools to promote improved student achievement. </t>
    </r>
  </si>
  <si>
    <t xml:space="preserve">The Assistant Superintendent for Finance will meet individually with each principal to identify specific program needs and assign funding from general or federal sources  </t>
  </si>
  <si>
    <t xml:space="preserve">The Assistant Superintendent for Finance will develop a procedures manual that will provide a desk reference to all administrators on how to operate the budget systems - Wincap and tips for budget management </t>
  </si>
  <si>
    <t xml:space="preserve">Student growth percentiles for low-income students, Student performance on January Regents, Teacher attendance at professional development </t>
  </si>
  <si>
    <t xml:space="preserve">The NECSD will implement the Continuous School Improvement System in order to achieve; A) Commitment at all levels of the organization to inspire all students to become tomorrow’s leaders beyond Academy Field  B) Data informed supports that determine needs and supports for each school aligned to the Diagnostic Tool for School and District Effectiveness  C) Targeted support provided by a Central Office Support Team based on identified needs in each school  D) Monitoring component to evaluate the impact activities and strategies are having on intended outcomes  E)Public reporting on the progress in each school and the district 
</t>
  </si>
  <si>
    <t xml:space="preserve">In July – August   Central Office Team Analysis of each SCEP </t>
  </si>
  <si>
    <t xml:space="preserve">In September , December and February - 12 Week Targeted Action Plan Developed by School and Central Office </t>
  </si>
  <si>
    <t>Three times a year - In September-October and In November-December and In February-March</t>
  </si>
  <si>
    <t xml:space="preserve">Central Office Develops/Implements a School Based Instructional Review that responds to the Targeted Action Plan  </t>
  </si>
  <si>
    <t xml:space="preserve">In September, November, and February  - Central Office Support Team commits to onsite support for each school </t>
  </si>
  <si>
    <t xml:space="preserve">In November, February and May -  At the conclusion of the 12 Week Cycle, the Central Office Support Team Develops a 12 Week Status Report for each School </t>
  </si>
  <si>
    <t xml:space="preserve">In November, February, and May - The Central Office Support Team co-presents with each Principal at CSI meetings - The CSI Meeting will focus on the data included in the NECSD Data Dashboard. </t>
  </si>
  <si>
    <t xml:space="preserve">In December, March, and June  - Senior Staff Synthesizes the CSI meeting and delivers a formal presentation to the BOE after each CSI meeting.                                                                                                                                                                                                                                                                 </t>
  </si>
  <si>
    <t>Y</t>
  </si>
  <si>
    <t xml:space="preserve">Teacher and leader instructional capacity and data based inquiry </t>
  </si>
  <si>
    <t xml:space="preserve">The Division of Curriculum and Instruction will ensure that the curriculum taught in each classroom is aligned to the NYS Learning Standards and/or the NYS Common Core Learning Standards. Periodic monitoring of the written, taught and assessed curriculum will occur minimally on a quarterly basis in order to inform targeted professional development. </t>
  </si>
  <si>
    <t xml:space="preserve">Student growth percentile for low-income students, Student Performance on NYS ELA/Math Grade 3-8 Assessments and NYS Regents Exams.  </t>
  </si>
  <si>
    <t>By November 2015, the district will employ a revised visitation/walk-through tool and visitation protocol that monitors instruction as well as determines targeted PD needs and supports to instructional staff, as evidenced by tri-annual CSI review.</t>
  </si>
  <si>
    <t>Review, Evaluate, and Revise the Learning Walk System based on feedback from the school leadership teams</t>
  </si>
  <si>
    <t>Jan. 15, 2015</t>
  </si>
  <si>
    <t>NEAT Meeting - BOE Auditorium</t>
  </si>
  <si>
    <t>Sara Feliz</t>
  </si>
  <si>
    <t>Assistant Superintendent, Curriculum &amp; Instruction</t>
  </si>
  <si>
    <t>Mary Ellen Leimer</t>
  </si>
  <si>
    <t>Assistant Superintendent, Human Resources</t>
  </si>
  <si>
    <t>Marianne Heslin</t>
  </si>
  <si>
    <t>Assistant Superintendent, Finance</t>
  </si>
  <si>
    <t>Michael McLymore</t>
  </si>
  <si>
    <t>Executive Director, Human Resources</t>
  </si>
  <si>
    <t xml:space="preserve">Subgroups                               Grade 3-8 ELA Targets              Grade 3-8 Math Targets                Secondary ELA Targets           Secondary Math Targets              Four-Year Graduation
All                                                            87                                                        80                                                       160                                                        116                                                       70%
Black or African American             66                                                        58                                                        138                                                       104                                                        62%
Hispanic or Latino                             72                                                        70                                                        143                                                       107                                                        65%
White                                                   106                                                     102                                                        170                                                       135                                                        80%
Students with Disabilities             44                                                        45                                                          96                                                         65                                                        40%
Limited English Proficient             47                                                        50                                                                                                                                                                                     47%
Economically Disadvantaged       73                                                        67                                                        146                                                       105                                                        62%
</t>
  </si>
  <si>
    <r>
      <t xml:space="preserve">Continue with the next phase of strategic planning which is implementation. The district must formalize an implementation plan for </t>
    </r>
    <r>
      <rPr>
        <b/>
        <i/>
        <sz val="11"/>
        <color theme="1"/>
        <rFont val="Calibri"/>
        <family val="2"/>
        <scheme val="minor"/>
      </rPr>
      <t xml:space="preserve">Vision 2020: The Way Forward </t>
    </r>
    <r>
      <rPr>
        <sz val="11"/>
        <color theme="1"/>
        <rFont val="Calibri"/>
        <family val="2"/>
        <scheme val="minor"/>
      </rPr>
      <t xml:space="preserve">that includes an internal and external monitoring component. </t>
    </r>
  </si>
  <si>
    <t xml:space="preserve">Student growth percentile for low income students, student average daily attendance, student drop-out rate, student suspension rates, student disciplinary referrals, student truancy, teacher average daily attendance, teachers rated as effective and highly effective, parent attendance at workshops, and parent participation in district/school surveys. </t>
  </si>
  <si>
    <t xml:space="preserve">Teacher and Leader participation in professional development. </t>
  </si>
  <si>
    <t>A system to monitor the written, taught and assessed curriculum must be implemented to ensure all students are provided with the curriculum aligned to the NYS Learning Standards and the NYS Common Core Learning Standards.  Special attention must be considered to ensure a parallel curriculum is being taught in Bilingual and Self-Contained Special Education classrooms.</t>
  </si>
  <si>
    <t xml:space="preserve">The Assistant Superintendent for Curriculum and Instruction will work with a team to develop a monitoring protocol to determine the adherence to NECSD expectations for the written, taught and assessed curriculum. </t>
  </si>
  <si>
    <t xml:space="preserve">The Assistant Superintendent for Curriculum and Instruction will work with a team to implement the monitoring protocol to determine the compliance to NECSD expectations for the written, taught and assessed curriculum. </t>
  </si>
  <si>
    <t xml:space="preserve">Goal: creation of a social/emotional developmental (SED) task force of educational stakeholders. The goal of the task force will be to recommend, implement and monitor the success of community and school resources, and embedded curriculum targeted to the social, emotional and developmental health needs of all students. The task force will use a baseline assessment (Youth Development Survey) in collaboration with the Partnership for Success grant through Team Newburgh, and meet monthly under the leadership of the Director of Pupil Personnel Services to look at school data and review evaluations of implemented programs. </t>
  </si>
  <si>
    <t>Key indicators for the success of the task force will be positive program evaluations, increased student attendance and higher graduation rate.</t>
  </si>
  <si>
    <t>Establishment of SED Task Force</t>
  </si>
  <si>
    <t>Youth Development Survey, TEAM Newburgh, grades 7-12, students will take the survey during their p.e. classes</t>
  </si>
  <si>
    <t>Teen Service Directories (English &amp; Spanish-listings of local community resources), dispensed in all guidance offices and nursing offices</t>
  </si>
  <si>
    <t>PPS Newsblast- Monthly news about opportunities for student services, parent engagement, community agencies, featured success stories - sent out to all administrators, teachers, parents, new registrations, etc. via email, twitter, website, Facebook.</t>
  </si>
  <si>
    <t>Youth Police Initiative curriculum - a collaborative curriculum with the police dept. to breakdown barriers and alleviate violence.</t>
  </si>
  <si>
    <t>Task Force and Community Collaboration:</t>
  </si>
  <si>
    <t>AIM (Adults in Mentoring) evidenced-based teen pregnancy prevention embedded programming pilot - Health Classes, South Middle</t>
  </si>
  <si>
    <t>Girls Circle/Boys Council - group pregnancy prevention program - South Middle School</t>
  </si>
  <si>
    <t>Too Good for Drugs, Too Good for Violence - evidenced-based program for building positive, non-violent, relationships - teacher training, P.E. teachers, 5-8 grade students, one class per week for 10 weeks.</t>
  </si>
  <si>
    <t>Families that Care - Guiding Good Choices - workshop for parents of 8-13 year-olds</t>
  </si>
  <si>
    <t>Teen Intervene - training for school counselors and social workers, 3 step assessment program that involves students &amp; their parents.</t>
  </si>
  <si>
    <t>NARCAN Training - for all Health Services providers. Overdose intervention and prevention program.</t>
  </si>
  <si>
    <r>
      <t xml:space="preserve">The District must develop a comprehensive system for student social and emotional developmental health, aligned to </t>
    </r>
    <r>
      <rPr>
        <b/>
        <i/>
        <sz val="11"/>
        <color theme="1"/>
        <rFont val="Calibri"/>
        <family val="2"/>
        <scheme val="minor"/>
      </rPr>
      <t>Vision 2020: The Way Forward</t>
    </r>
    <r>
      <rPr>
        <sz val="11"/>
        <color theme="1"/>
        <rFont val="Calibri"/>
        <family val="2"/>
        <scheme val="minor"/>
      </rPr>
      <t xml:space="preserve"> that will:  A) Be developed upon a comprehensive needs assessment, B) Identify stakeholders and their roles and responsibilities to enhance student social and emotional developmental health, C)  Identify district-wide interventions, programs, and initiatives, D) Be goal and target driven, E) Incorporate professional development and technical assistance for teachers and leaders, F) Include a data driven monitoring component that will evaluate impact on teacher/leader practice and improved outcomes for students                                                                                                                                                                                     </t>
    </r>
  </si>
  <si>
    <t>The NECSD will work with representative stakeholders to collaboratively develop a three-year Family and Community Engagement Plan that  will incorporate effective communication protocols and partnership activities and workshops based on targeted data to identify the needs of the school and district communities.</t>
  </si>
  <si>
    <r>
      <t xml:space="preserve">2.  </t>
    </r>
    <r>
      <rPr>
        <i/>
        <sz val="11"/>
        <color theme="1"/>
        <rFont val="Calibri"/>
        <family val="2"/>
        <scheme val="minor"/>
      </rPr>
      <t>If the school has been identified as Persistently Failing and Failing, as per Education Law 211-f,</t>
    </r>
    <r>
      <rPr>
        <sz val="11"/>
        <color theme="1"/>
        <rFont val="Calibri"/>
        <family val="2"/>
        <scheme val="minor"/>
      </rPr>
      <t xml:space="preserve"> it will form a Community Engagement Team, "which shall include community stakeholders, including but not limited to the school principal, parents and guardians, teachers, and other school staff and students."  This team is charged with developing recommendations for the improvement of the school and "shall solicit input through public engagement."  Further, "the team shall present its recommendations periodically to the school leadership, and, as applicable, the receiver."  </t>
    </r>
  </si>
  <si>
    <r>
      <t xml:space="preserve">8. </t>
    </r>
    <r>
      <rPr>
        <i/>
        <sz val="11"/>
        <color theme="1"/>
        <rFont val="Calibri"/>
        <family val="2"/>
        <scheme val="minor"/>
      </rPr>
      <t xml:space="preserve"> If the school has been identified as Persistently Failing or Failing, as per Education Law 211-f, </t>
    </r>
    <r>
      <rPr>
        <sz val="11"/>
        <color theme="1"/>
        <rFont val="Calibri"/>
        <family val="2"/>
        <scheme val="minor"/>
      </rPr>
      <t>the district will, prior to the beginning of the 2015-16 school year and in a form  determined by the Commissioner, complete an addendum to the School Comprehensive Education Plan (SCEP) that includes the following:  rigorous performance metrics and goals that are in addition to those listed in the leading indicators section;  a list of the Community Engagement Team members and the Team's recommendations;  and any changes made to the plan by the Superintendent Receiver, including addition of activities supporting the conversion of the school into a community school.</t>
    </r>
  </si>
  <si>
    <t>NEAT  Meeting -BOE - Superintendent's Conference Room</t>
  </si>
  <si>
    <t xml:space="preserve">1) Funding - We will continue to explore educational foundations and grants to support the implementation of the plan.  2) Intervention and Plan Paralysis - We will work to protect the implementation of Vision 2020: The Way Forward by not engaging in new initiatives that are not aligned to the plan. </t>
  </si>
  <si>
    <t xml:space="preserve">1) Design and implementation of a District Family and Community Engagement Plan  2) Newburgh Education Advisory Team Meetings  3) Twitter  4) Facebook 5) NECSD APP </t>
  </si>
  <si>
    <t xml:space="preserve">The district recently finalized the strategic blueprint  - Vision 2020: The Way Forward. This blue print has been developed based on the following Pillars with corresponding focus areas:  1) District-Wide Systems that will focus on a) Evidence-Based Decision Making  b) Ethical Governance and Transparency c) Responsive Communication d) Accountability for Improved Student Achievement e) Staff Recruitment, Selection and Retention  2) Effective Leadership that will focus on                         a) Leadership Capacity Building b) Leadership Transformation c) Instructional Monitoring and Support  3) Educational Equity and Excellence that will focus on                           a) Commitment to Early Learning as the Foundation for Success b) Digital Convergence c) Effective Instruction d) Multiple Pathways to Graduation   4) Family and Community Engagement that will focus on a) School-Family Engagement  b) School -Community Engagement  5) Supportive Learning Environments that will focus on          a) Physically and Emotionally Safe Schools b) Social and Emotional Learning  c) Collaborative Learning for Faculty and Staff.  Each focus area has been assigned quality indicators that are also considered as leading indicators. The strategic blueprint was designed based on the findings of a comprehensive needs assessment for the district that included an analysis of the previous years DTSDE reviews in the schools and the district. </t>
  </si>
  <si>
    <t>Please note:  Priority Schools that are subsequently identified as Failing or Persistently Failing as per Education Law 211-f may have additional requirements to fulfill for the 2015-16 school year.  The Department will require that districts with such schools complete an addendum to the SCEP for each school that includes the following:  rigorous performance metrics and goals that are in addition to those listed in the leading indicators section;  a list of the Community Engagement Team members and the Team's recommendations;  and any changes made to the plan by the Superintendent Receiver, including addition of activities supporting the conversion of the school into a community school.</t>
  </si>
  <si>
    <t>Incorporate this data into these actions steps:1) recruitment advertisement and job descriptions for potential candidates; 2) incorporate this data into the protocols developed for a Career Ladder program</t>
  </si>
  <si>
    <t xml:space="preserve">The NEAT meets every other month to monitor the implementation of Vision 2020: The Way Forward. School based activities and district implemented activities will be analyzed. </t>
  </si>
  <si>
    <t>The NECSD will evaluate the implementation of Vision 2020: The Way Forward to determine the progress towards achieving the quality indicators for each pillar. It is anticipated that the district successfully implements 25 % of the quality indicators under each focus area aligned to each pillar by June 2016.</t>
  </si>
  <si>
    <t xml:space="preserve">By June 2016, the district will have a formalized structure in place that enables school leaders to identify the needs of their respective school communities to inform the allocation of district wide resources. </t>
  </si>
  <si>
    <r>
      <rPr>
        <b/>
        <i/>
        <sz val="11"/>
        <color theme="1"/>
        <rFont val="Calibri"/>
        <family val="2"/>
        <scheme val="minor"/>
      </rPr>
      <t xml:space="preserve">Vision 2020: The Way Forward </t>
    </r>
    <r>
      <rPr>
        <sz val="11"/>
        <color theme="1"/>
        <rFont val="Calibri"/>
        <family val="2"/>
        <scheme val="minor"/>
      </rPr>
      <t xml:space="preserve">specifically addresses the need to deliver professional development to teachers and leaders that focuses on district/school expectations and data determined needs to impact student learning. Formal monitoring of the impact   professional development is having on student learning and teacher practice will be conducted through a variety of strategies. </t>
    </r>
  </si>
  <si>
    <t xml:space="preserve">Teacher and leader professional development will be provided based on the Teacher PDP and the Leader PDP. Each plan has evaluative criteria imbedded for each activity. Progress of the implementation and the impact of each plan will be formally analyzed in December 2015 and June 2016.  The district will achieve 90% proficiency with the timeline for implementation. </t>
  </si>
  <si>
    <t>The Instructional Review for each school will be differentiated based on the targeted action plan developed by the school, components of the DCIP, compliance issues in special education and the requirements of the AMAO plan.</t>
  </si>
  <si>
    <t xml:space="preserve">Student growth percentile for low-income students, student average daily attendance, student credit accruals, student suspension rates, student discipline referrals, student performance January Regents, Teacher average daily attendance, teacher rated as effective and highly effective, teacher attendance at PD, parent attendance at workshops, and parent [participation in District/School Surveys </t>
  </si>
  <si>
    <t xml:space="preserve">The Central Office Support Team, under the leadership of the Assistant Superintendent for Curriculum and Instruction will develop a system to monitor the delivery of instruction in all classrooms respectful of the learning needs of every student. </t>
  </si>
  <si>
    <t>The Learning Walk System will be presented to school and district stakeholders to receive feedback and considerations</t>
  </si>
  <si>
    <t xml:space="preserve">The final version of the NECSD Learning Walk System will be implemented </t>
  </si>
  <si>
    <t xml:space="preserve">The district must design a system to monitor the delivery of instruction in each classroom across the school district. The system must incorporate on-site visitations, data collection, interviews and surveys that will be analyzed to inform support to teachers through effective planning, common instructional strategies, data informed decisions, and goal/target setting. </t>
  </si>
  <si>
    <t>To implement a system of support to schools in the district that directly impacts: 1) The needs defined in the SCEP, 2) The implementation of district wide expectations, 3) The adherence to NECSD policies and NYS Regulations and 4) Unique needs of school leaders to support their faculty. Each Senior Staff member will monitor progress throughout the school year.  Data will be used to inform principal evaluations.</t>
  </si>
  <si>
    <t xml:space="preserve">Temple Hill Student Demographics:   491 male students that represent 51% of the total population. 470 female students that represent 49% of the total population.  22% of the total population are Black or African American, 63% of the total population are hispanic or latino, 2% are Asian or Native Hawaiian/Other Pacific Islander, 12% of the population are White, and 1% are multiracial. 29% of the population are LEP, 16% of the population are students with disabilities, and 89% are Economically Disadvantaged.  The average class size is 21 students. The annual student attendance rate is 93% and the student suspension rate is 10%. </t>
  </si>
  <si>
    <t xml:space="preserve">The CET is in the process of assessing the current partner organizations.  The Boys and Girls Club, Mount Saint Mary College and the Newburgh Armory Unity Center have been faithful supporters throughout the previous improvement efforts. </t>
  </si>
  <si>
    <t xml:space="preserve">To Be Determined </t>
  </si>
  <si>
    <t xml:space="preserve">To be Determined </t>
  </si>
  <si>
    <r>
      <t xml:space="preserve">The NECSD Theory of Action - If we cultivate collaborative communities that generate input from all levels of the organization on issues related to instructional practice and student learning, then we will foster a shared purpose and vision for our work leading to more effective practice and higher levels of student achievement, was developed after a comprehensive needs assessment during the strategic planning process.  The following turnaround areas are being addressed through the implementation of the strategic blueprint: </t>
    </r>
    <r>
      <rPr>
        <b/>
        <i/>
        <u/>
        <sz val="11"/>
        <rFont val="Calibri"/>
        <family val="2"/>
        <scheme val="minor"/>
      </rPr>
      <t>District-WIde Systems</t>
    </r>
    <r>
      <rPr>
        <b/>
        <sz val="11"/>
        <rFont val="Calibri"/>
        <family val="2"/>
        <scheme val="minor"/>
      </rPr>
      <t xml:space="preserve"> with a focus on Evidence-Based Decision Making, Ethical Governance and Transparency, Responsive Communication, Accountability for Improved Student Achievement, and Staff Recruitment, Selection and Retention - </t>
    </r>
    <r>
      <rPr>
        <b/>
        <i/>
        <u/>
        <sz val="11"/>
        <rFont val="Calibri"/>
        <family val="2"/>
        <scheme val="minor"/>
      </rPr>
      <t xml:space="preserve">Effective Leadership </t>
    </r>
    <r>
      <rPr>
        <b/>
        <sz val="11"/>
        <rFont val="Calibri"/>
        <family val="2"/>
        <scheme val="minor"/>
      </rPr>
      <t xml:space="preserve">with a focus on Leadership Capacity Building, Leadership Transformation, and Instructional Monitoring and Support - </t>
    </r>
    <r>
      <rPr>
        <b/>
        <i/>
        <u/>
        <sz val="11"/>
        <rFont val="Calibri"/>
        <family val="2"/>
        <scheme val="minor"/>
      </rPr>
      <t xml:space="preserve">Educational Equity and Excellence </t>
    </r>
    <r>
      <rPr>
        <b/>
        <sz val="11"/>
        <rFont val="Calibri"/>
        <family val="2"/>
        <scheme val="minor"/>
      </rPr>
      <t xml:space="preserve">with a focus on Commitment to Early Learning as the Foundation for Future Success, Digital Convergence, Effective Instruction and Multiple Pathways to Graduation - </t>
    </r>
    <r>
      <rPr>
        <b/>
        <i/>
        <u/>
        <sz val="11"/>
        <rFont val="Calibri"/>
        <family val="2"/>
        <scheme val="minor"/>
      </rPr>
      <t>Family and Community Engagement</t>
    </r>
    <r>
      <rPr>
        <b/>
        <sz val="11"/>
        <rFont val="Calibri"/>
        <family val="2"/>
        <scheme val="minor"/>
      </rPr>
      <t xml:space="preserve"> with a focus on School-Family Engagement and School Community Engagement - </t>
    </r>
    <r>
      <rPr>
        <b/>
        <i/>
        <u/>
        <sz val="11"/>
        <rFont val="Calibri"/>
        <family val="2"/>
        <scheme val="minor"/>
      </rPr>
      <t>Supportive Learning Environments</t>
    </r>
    <r>
      <rPr>
        <b/>
        <sz val="11"/>
        <rFont val="Calibri"/>
        <family val="2"/>
        <scheme val="minor"/>
      </rPr>
      <t xml:space="preserve"> with a focus on Physically and Emotionally Safe School and Collaborative Learning for Faculty and Staff.         </t>
    </r>
  </si>
  <si>
    <t>The NECSD revised the regulations aligned to the District Policy # 3122   Hiring Policy during the 14-15 school year. The revisions were two-fold:1) to attract a more diverse staff and faculty and 2) to hire and retain highly effective teacher and administrators to impact student achievement.  NECSD needs to incorporate teacher and administrative candidates APPR ratings, at both the component and composite level, and  immerse this data into the recruitment and hiring process; incorporate this data into the protocols to be developed when the District institutes a District Career Ladder Program and to use this  disaggregated  data as guide to the design and approval of  professional development activities of teachers and administrators.</t>
  </si>
  <si>
    <t xml:space="preserve">Deliver the teacher designed professional development commitments as defined in the PDP.  Deliver the leadership professional development as defined in the Leadership PDP, and Implement the NECSD Mentoring program for leaders </t>
  </si>
  <si>
    <t xml:space="preserve">Teachers and Leaders rated as "Effective" and "Highly Effective" and Teacher/Leader attendance at professional development </t>
  </si>
  <si>
    <t xml:space="preserve">All Activties listed below will be monitored by the Assistant Superintendent for Human Resources </t>
  </si>
  <si>
    <t xml:space="preserve">All Activties listed below will be monitored by the Deputy Superintendent </t>
  </si>
  <si>
    <t xml:space="preserve">Enter into a partnership with the Panasonic Foundation to support educational equity and excellence. A formalized MOU will be agreed upon and an action plan will be created and implemented. </t>
  </si>
  <si>
    <t xml:space="preserve">All Activties listed below will be monitored by the Assistant Superintendent for Finance </t>
  </si>
  <si>
    <t xml:space="preserve">Senior Staff will deliver the three phases of leadership professional development; APPR phase, student centered learning phase and data based inquiry phase. </t>
  </si>
  <si>
    <t xml:space="preserve">The Central Office Support Team will meet to design school specific professional development defined in each SCEP. They will also design courses aligned to the 2015-2016 PDP adopted by the BOE. All courses will be offered via the PD Portal on the district website. </t>
  </si>
  <si>
    <t>All Activties listed below will be monitored by the Deputy Superintendent</t>
  </si>
  <si>
    <t xml:space="preserve"> In June  SCEP Created by each school </t>
  </si>
  <si>
    <t xml:space="preserve">The NECSD will implement the System of Continuous School Improvement and monitor the impact the model is having on teacher/leader practice and improved student learning.  This system articulates district expectations for the use of data to improve student learning through teacher and leader practices. </t>
  </si>
  <si>
    <r>
      <t>ü</t>
    </r>
    <r>
      <rPr>
        <sz val="9"/>
        <color rgb="FF000000"/>
        <rFont val="Calibri"/>
        <family val="2"/>
        <scheme val="minor"/>
      </rPr>
      <t xml:space="preserve">Mandated Participation in District CSI </t>
    </r>
  </si>
  <si>
    <r>
      <t>ü</t>
    </r>
    <r>
      <rPr>
        <sz val="9"/>
        <color rgb="FF000000"/>
        <rFont val="Calibri"/>
        <family val="2"/>
        <scheme val="minor"/>
      </rPr>
      <t>3 Instructional Review Cycles completed</t>
    </r>
  </si>
  <si>
    <r>
      <t>ü</t>
    </r>
    <r>
      <rPr>
        <sz val="9"/>
        <color rgb="FF000000"/>
        <rFont val="Calibri"/>
        <family val="2"/>
        <scheme val="minor"/>
      </rPr>
      <t>12 Week Targeted Intervention Plan developed and implemented at the conclusion of each review cycle</t>
    </r>
  </si>
  <si>
    <r>
      <t>ü</t>
    </r>
    <r>
      <rPr>
        <sz val="9"/>
        <color rgb="FF000000"/>
        <rFont val="Calibri"/>
        <family val="2"/>
        <scheme val="minor"/>
      </rPr>
      <t xml:space="preserve">C &amp; I staff assigned to provide direct support.  </t>
    </r>
  </si>
  <si>
    <r>
      <t>ü</t>
    </r>
    <r>
      <rPr>
        <sz val="9"/>
        <color rgb="FF000000"/>
        <rFont val="Calibri"/>
        <family val="2"/>
        <scheme val="minor"/>
      </rPr>
      <t xml:space="preserve">C and I status report prepared and submitted to the Deputy on a semi annual basis </t>
    </r>
  </si>
  <si>
    <r>
      <t>ü</t>
    </r>
    <r>
      <rPr>
        <sz val="9"/>
        <color rgb="FF000000"/>
        <rFont val="Calibri"/>
        <family val="2"/>
        <scheme val="minor"/>
      </rPr>
      <t xml:space="preserve">12 Week monitoring of Tier 3 AIS students and impact of targeted support </t>
    </r>
  </si>
  <si>
    <r>
      <t>ü</t>
    </r>
    <r>
      <rPr>
        <sz val="9"/>
        <color rgb="FF000000"/>
        <rFont val="Calibri"/>
        <family val="2"/>
        <scheme val="minor"/>
      </rPr>
      <t xml:space="preserve">All Directors present in school once a month </t>
    </r>
  </si>
  <si>
    <r>
      <t>ü</t>
    </r>
    <r>
      <rPr>
        <sz val="9"/>
        <color rgb="FF000000"/>
        <rFont val="Calibri"/>
        <family val="2"/>
        <scheme val="minor"/>
      </rPr>
      <t xml:space="preserve">Central Office Leadership Partner assigned and bi-weekly contact required </t>
    </r>
  </si>
  <si>
    <t xml:space="preserve">Implement tiered supports to schools based on NECSD targeting criteria:  Tier 2 Schools: </t>
  </si>
  <si>
    <t xml:space="preserve">Each member of senior staff will be responsible for meeting quarterly with school leaders, on-site.  At these meetings the senior staff member will assess the school adherence to policies, procedures and programs under their specific area of oversight.  The senior staff member will provide needed technical assistance and professional development based on the results to the school leaders. The senior staff team will meet quarterly to discuss the status of each school.  </t>
  </si>
  <si>
    <t>The Deputy Superintendent, the Assistant Superintendent for C &amp; I and the Superintendent will gudie the work of the C.O. Support Team</t>
  </si>
  <si>
    <t>All Activties listed below will be monitored by the Assistant Superintendent for C &amp; I</t>
  </si>
  <si>
    <t xml:space="preserve">All Activties listed below will be monitored by the Assistant Superintendent for C &amp; I </t>
  </si>
  <si>
    <t xml:space="preserve">NEAT Team </t>
  </si>
  <si>
    <t xml:space="preserve">Signatures on File </t>
  </si>
  <si>
    <t xml:space="preserve">A) School leaders increased their use of data to inform decisions.  B) Targeted supports for students increased at the middle and secondary level - graduation rate and retention rates were impacted. </t>
  </si>
  <si>
    <t>The district modified the strategy to support classroom teachers through an instructional coaching model that focused on components of the Danielson Framework for Teaching.  A revised system of support has been designed and included in the System of Continuous Improvement 2015-2016</t>
  </si>
  <si>
    <t xml:space="preserve">A) Implementation of the district strategic blueprint - Vision 2020: The Way Forward  B)  Implementation of the District model of Continuous School Improvement (CSI)  C) District-wide Learning Walk Protocol        </t>
  </si>
  <si>
    <t xml:space="preserve">The Newburgh Enlarged City School District (NECSD) has one school (Temple Hill Academy) designated under the priority/struggling school status. The information below captures the targeted design elements that informed the redesign model and consequently will place the school (Temple Hill Academy) in good standing. </t>
  </si>
  <si>
    <t xml:space="preserve">Design &amp; Approach Elements: </t>
  </si>
  <si>
    <t>A) Quality</t>
  </si>
  <si>
    <t xml:space="preserve">Quality of proposed programs, strategies and actions:  Evidence that the programs and strategies to be used by Temple Hill Academy represent current best practice and are being used in an appropriate manner, given the needs and issues described by the school. </t>
  </si>
  <si>
    <t xml:space="preserve">B) Capacity and Commitment </t>
  </si>
  <si>
    <t xml:space="preserve">a. Substantive Changes: The depth of changes and strategies proposed by the Community Engagement Team (CET) to NECSD Superintendent Padilla (Receiver), such as changes in staffing, leadership direction, and use of compelling evidence to drive dramatic changes in school practices (such as changing the structure of the school schedule, administrative team, using a new redesign model or approach to instruction, or infusing technology across the school). </t>
  </si>
  <si>
    <t>b. Ownership of SCEP/Intervention Plan/District Strategic Blueprint by CET/Staff/Faculty. Evidence that the CET and entire school, own the plans and are able to discuss various aspects of the plans.</t>
  </si>
  <si>
    <t>c. Transformative: The extent to which the proposed redesign model contains strategies, approaches, and practices that represented transformative, in contrast to incremental, improvement efforts.</t>
  </si>
  <si>
    <t xml:space="preserve">C) Evidence of Data Driven Instruction/Leadership – no shooting from the hip! </t>
  </si>
  <si>
    <t>Evidence that the school leadership and CET have fully thought through decisions and could articulate precisely how different structure and strategies would work together to improve the school (e.g., exactly how collaborative planning time would be used, the content of the discussion in such meetings, and how administrators would monitor teacher talk in collaborative planning time). Specifically, the administration, the CET and grade teams should be able to articulate (when or if asked):</t>
  </si>
  <si>
    <t>1. How instructional improvements were to be made and sustained.</t>
  </si>
  <si>
    <t>2. How collective responsibility and ownership were cultivated, through professional learning and organizational changes. (e.g. data days – follow interim assessments; 3x a year; teachers have a data day to meet as teams and analyze data on student performance and plan intervention and re-teaching strategies for the upcoming weeks. Administrators and instructional coach push into these meetings to support teachers in creating these plans)</t>
  </si>
  <si>
    <t>3. Strategies employed to shift culture and address students’ social and emotional needs.</t>
  </si>
  <si>
    <t xml:space="preserve">4. How school-wide/classroom decisions reflect most recent formative/summative results. </t>
  </si>
  <si>
    <t>5. How decisions have resulted in desired impact.</t>
  </si>
  <si>
    <t>D) Sustainability for post priority designation (Appendix A)</t>
  </si>
  <si>
    <t xml:space="preserve">NECSD’s framework for sustainable outcomes modeled after, The District Council, will account for key action steps that accelerate planning for Temple Hill Academy and contribute to long-term improvement. We will assess the academic return on investment (A-ROI) annually. </t>
  </si>
  <si>
    <t xml:space="preserve">Such actions steps include, but may not be limited to: </t>
  </si>
  <si>
    <t>a. Identifying the cost/impact associated with school programs/strategies;</t>
  </si>
  <si>
    <t xml:space="preserve">b. Identifying funding gap; </t>
  </si>
  <si>
    <t>c. Looking beyond money; identify what can be abandoned/preserved</t>
  </si>
  <si>
    <t xml:space="preserve">d. Investigate alternatives/free up funds for priorities </t>
  </si>
  <si>
    <t>The following publications may be used to guide thinking at the school and district level:</t>
  </si>
  <si>
    <t>City, Elizabeth A. Resourceful leadership: tradeoffs and tough decisions on the road to school improvement. Cambridge, MA: Harvard Education Press, 2008.</t>
  </si>
  <si>
    <t>Hess, Frederick M., and Eric Osberg. Stretching the school dollar: how schools and districts can save money while serving students best. Cambridge, Mass.: Harvard Education Press, 2010.</t>
  </si>
  <si>
    <t>Levenson, Nathan. Smarter budgets, smarter schools: how to survive and thrive in tight times. Cambridge, Mass.: Harvard Education Press, 2012.</t>
  </si>
  <si>
    <t>Miles, Karen Hawley, and Stephen Frank. The strategic school: making the most of people, time, and money. Thousand Oaks, CA: Corwin Press; 2008.</t>
  </si>
  <si>
    <t>Santoyo, Paul, and Brett M. Peiser. Leverage leadership: a practical guide to building exceptional schools. San Francisco: Jossey-Bass, 2012.</t>
  </si>
  <si>
    <t>Redesign Model: Transformation. The implementation of this turnaround model will consist of THREE primary turnaround levers: People, Data, &amp; Time. The following areas reflect the levers in this manner:</t>
  </si>
  <si>
    <t>(1)  People: Developing and increasing teacher and school leader effectiveness. Temple Hill Academy and Central Office must -</t>
  </si>
  <si>
    <t>(B)   Use rigorous, transparent, and equitable evaluation systems (APPR) for teachers and administrators that (1) take into account data on student growth (as defined by NYSED) as a significant factor as well as other factors such as multiple observation-based assessments of performance and ongoing collections of professional practice reflective of student achievement and (2) are designed and developed with teacher and principal involvement;</t>
  </si>
  <si>
    <t xml:space="preserve">(C)   Identify and acknowledge/celebrate school leaders, teachers, and other staff who, in implementing this turnaround model, have increased student achievement and remove those who, do not contribute to the culture positively, have unsatisfactorily attendance results as determined by the principal/superintendent, and have not made the adjustments according to feedback that would lead to improved practice.  </t>
  </si>
  <si>
    <t xml:space="preserve"> (D)  Provide staff ongoing, high-quality, job-embedded professional development (e.g., regarding social emotional learning (Yale’s Ruler Approach), subject-specific pedagogy, instruction that reflects a deeper understanding of the community served by the school) that is aligned with the school’s comprehensive instructional program, NECSD’s Vision 2020 plan, and designed with school staff to ensure they are equipped to facilitate effective teaching and learning and have the capacity to successfully implement school reform strategies.</t>
  </si>
  <si>
    <t>(E)  Ensure that the school receives ongoing, intensive technical assistance from Central Office, and lead community based organization (e.g. Boys &amp; Girls Club).</t>
  </si>
  <si>
    <t xml:space="preserve">(F)  Give the school sufficient operational flexibility (such as calendars/time, and budgeting) to remove obstacles to rapid turnaround and implement fully a comprehensive approach to substantially improve student achievement outcomes. </t>
  </si>
  <si>
    <t>(2)  Data: Comprehensive instructional reform strategies. Temple Hill Academy must -</t>
  </si>
  <si>
    <t xml:space="preserve">(A)  Use data to identify and implement an instructional program that is research-based and vertically aligned from one grade to the next as well as aligned with CCLS; and </t>
  </si>
  <si>
    <t xml:space="preserve">(B)  Establish systems to turn information about students’ learning into instructional decisions and targeted supports. The school will establish upper-grade and lower-grade Data Teams to build capacity for effective data use at all grades; and </t>
  </si>
  <si>
    <t xml:space="preserve">(C)  Deepen school’s use of data to design and target tiered attendance and instructional interventions using the RTI approach; and </t>
  </si>
  <si>
    <t xml:space="preserve">(E)  Teachers will implement the ‘gradual release’ instructional model to foster student independence, ownership, practice, and attainment of concepts and skills. </t>
  </si>
  <si>
    <t>*Literacy/Technology/vocabulary?</t>
  </si>
  <si>
    <t>(3)  Time: Increasing learning time. Temple Hill Academy must -</t>
  </si>
  <si>
    <t>(A)  Establish schedules and strategies that provide increased student learning and professional adult learning times by using a longer school day, week, or year schedule to significantly increase the total number of school hours to include additional time for (a) instruction in core academic subjects including English Language Arts, Reading, mathematics; (b) instruction in other subjects as determined by CET, and enrichment activities that contribute to a well-rounded education, including, for example, physical education, service learning, and experiential and work-based learning opportunities that are provided by partnering, as appropriate, with other organizations; and (c) teachers to collaborate, plan, and engage in professional development within and across grades and subjects; and</t>
  </si>
  <si>
    <t>(B)  Provide ongoing mechanisms for family and community engagement.</t>
  </si>
  <si>
    <t>(5)  People &amp; Data: Targeted Social Emotional Support. Temple Hill Academy must -</t>
  </si>
  <si>
    <t xml:space="preserve">(A)  Integrate more intensive social-emotional support where necessary whereby students have the opportunity to build strong relationships with teachers. Teachers are set up to be the primary social-emotional support providers in the school. They are the ones to counsel a student when an issue arises, they stay in close contact with families, and keep tabs on a daily basis how kids are doing academically and emotionally. </t>
  </si>
  <si>
    <t xml:space="preserve">(B)  Ensure that teachers have both the accountability and the time for supporting students’ social-emotional need built into their jobs.    </t>
  </si>
  <si>
    <t>(C)  Establish school-wide systems, rules, and routines that are known to all and reinforced daily (e.g. RULER approach)</t>
  </si>
  <si>
    <t>(D)  Use unit planning to coordinate both short term (day to day) and long term design of student learning tasks and assessments; and</t>
  </si>
  <si>
    <t xml:space="preserve">District Systems &amp; Structures to Support Turnaround. 
1. District Resources: NECSD will continue play a central role in supporting and monitoring school-level turnaround efforts. As a team, we will become thoughtful and strategic with respect to how we are working with schools. We have reorganized and re-tasked central office staff (Deputy Superintendent, Assistant Superintendent of Curriculum and Instruction, supervisors, and directors) to work directly with Temple Hill Academy, developing systems that allow for monthly and sometimes weekly monitoring of turnaround efforts. A full time instructional coach has been assigned to the school as well as a third assistant principal to support instructional coaching and instructional supervision. Moreover, we have secured an additional $360,000.00 for increased student and teacher learning time for the year. Early turnaround decisions were predicated on having a solid relationship with the school principal and teachers, to the extent that district/school interactions are supportive and intended to promote professional improvement and growth, rather than focusing solely on monitoring the implementation of a written plan required by NYSED. 
2. NECSD’s Continuous School Improvement (CSI) Process
a. The district has revised its school monitoring approach to focus on gathering baseline and annual data on a set of turnaround practices found in the abovementioned section (e.g. #1). Although this marks a shift from a focus purely on DTSDE, it does not supplant the tenets. Rather, it is intended to focus on high-leverage turnaround practices that lead to rapid improvement.
b. Improving processes: Central Office will decrease its demand for materials prior to school visits and the Instructional Review Team will limit requests for documentation. In limited circumstances, the instructional review team may need to ask for additional information if not available through these sources.
c. The site visit team will conduct classroom &amp; teacher team observations and focus groups to provide an aggregate assessment of instruction, teaching, and learning across the school. In most cases, observations will be completed in one day and will be conducted in a sample of classrooms in a given school.
d. Findings and feedback from the Instructional Review Team will be provided to the school, to central office supervisors and directors, and to the Board of Education in two reports: (1) CSI Instructional Review Report and (2) Receivership Scorecard. Both of these reports are purposely designed to provide feedback to inform the school’s continuous improvement efforts and closely monitor whether the school is approaching quarterly benchmarks. 
3. Assessment and Instructional Data Systems (Data Dashboards):  A core turnaround strategy for this school was to establish a data dashboard that gives the principal live, up to date information, on several key data sources: staff and student daily attendance, behavioral infractions and classroom removals, interim assessments data in math, ELA, and course passage. This will allow the principal to make decision based on data to improve instruction and culture to support struggling students.  In addition, the data dashboard system was built to collect and disseminate data on instructional quality.  For example, the school will now begin to track early warning indicators to determine who is on track to high school graduation beginning in 6th grade. 
4. Ensure Readiness for Turnaround: Getting the right leaders and teachers on board is an important first step. The Superintendent Receiver will take the first of two-years for identified struggling schools to make staffing decisions for year two. The right leaders and teachers are professionals who actively believe that they can make a difference and who have a shared commitment to improve, under the microscope of heightened accountability and urgency. It is more than likely that the right configuration of leaders and staff in place is paramount to sustained growth. Therefore, NECSD will monitor the turnaround efforts during year 1 of receivership and decide on changes in staffing as needed. 
5. Deepen and Broaden Capacity to Sustain Transformation 
A. Ensure the longevity of key work by supporting it with resources that will continue beyond the two-year period for struggling schools.
B. Maintain full coaching contract/s with the explicit purpose of cementing and deepening the skills and habits
C. Provide on-going, job-embedded training and coaching to develop more teachers’ capacity to lead their teams’
D. Strengthen vertical and horizontal teacher-to-teacher accountability for the consistency of norms, routines, and systems
E. Develop a common lens and language about instruction, and to learn and consistently use a core set of proven instructional practices 
F. Focusing supervisory feedback to increase the consistency of core instructional practices 
G. Expanding opportunities for feedback loops
</t>
  </si>
  <si>
    <t xml:space="preserve">Implement tiered supports to schools based on NECSD targeting criteria:  Tier 1 schools -  Mandated participation in District CSI 
5 Instructional Review (3 Formal and 2 Informal) Cycles to be completed
12 Week Targeted Intervention Plan developed and implemented at the conclusion of each review cycle
C &amp; I staff assigned to provide direct support. 
12 Week monitoring of Tier 3 AIS students and impact of targeted support 
C and I status report prepared and submitted to the Deputy on a semi annual basis 
All Directors present in school twice a month 
Central Office Leadership Partner Assigned – Weekly Contact Required 
++Superintendent assumes receivership, Assistant Superintendent for C and I assigned to support elementary and the Deputy assigned to support middle level. 
</t>
  </si>
  <si>
    <t xml:space="preserve">Implement tiered supports to schools based on NECSD targeting criteria:  Tier 2 Schools:    Mandated Participation in District CSI 
3 Instructional Review Cycles completed
12 Week Targeted Intervention Plan developed and implemented at the conclusion of each review cycle
C &amp; I staff assigned to provide direct support.  
C and I status report prepared and submitted to the Deputy on a semi annual basis 
12 Week monitoring of Tier 3 AIS students and impact of targeted support 
All Directors present in school once a month 
Central Office Leadership Partner assigned and bi-weekly contact required 
                                                                         </t>
  </si>
  <si>
    <t xml:space="preserve">Local / General Funds (SC - $20,000) </t>
  </si>
  <si>
    <t>NYS Assembly ($50,000)</t>
  </si>
  <si>
    <t>NYS Senate  ($360,000)</t>
  </si>
  <si>
    <t>Socioeconomic Pilot Program - School Improvement Section 1003 (a) ($250,000)</t>
  </si>
  <si>
    <t>Boys &amp; Girls Club, Newburgh N, NY - 21st Century Program  (TH &amp; MH)($467,779)</t>
  </si>
  <si>
    <t>Extended Day School Violence Prevention (AIS - Extended Day (NFA $281,744)</t>
  </si>
  <si>
    <t>No</t>
  </si>
  <si>
    <t>General</t>
  </si>
  <si>
    <t>BGCNNY; NYS Assembly</t>
  </si>
  <si>
    <t>Newburgh Enlarged City School District</t>
  </si>
  <si>
    <t>Temple Hill School</t>
  </si>
  <si>
    <t>Struggling School</t>
  </si>
  <si>
    <t xml:space="preserve">Vails Gate </t>
  </si>
  <si>
    <t>Focus School</t>
  </si>
  <si>
    <t>South Middle School</t>
  </si>
  <si>
    <t>Balmville</t>
  </si>
  <si>
    <t>NFA</t>
  </si>
  <si>
    <t>Horizons on the Hudson</t>
  </si>
  <si>
    <t>Meadow Hill</t>
  </si>
  <si>
    <t xml:space="preserve"> </t>
  </si>
  <si>
    <t xml:space="preserve">Fostertown </t>
  </si>
  <si>
    <t>School In Good Standing</t>
  </si>
  <si>
    <t>GAMS</t>
  </si>
  <si>
    <t>Gardnertown</t>
  </si>
  <si>
    <t>New Windsor</t>
  </si>
  <si>
    <t>Heritage</t>
  </si>
  <si>
    <r>
      <t xml:space="preserve">A) The district has developed a System of Continuous School Improvement (CSI) This system will address academic improvements, and regulatory compliance across the school district.  It is based on the following: 1) Commitment at all levels of the organization to inspire all students to become tomorrow’s leaders beyond Academy Field 
2) Data informed system of support that determines needs and supports aligned to the Diagnostic Tool for School and District Effectiveness 
3) Targeted support provided by Central Office Support Team based on identified needs in each school 
4) Monitoring component to evaluate the impact activities and strategies are having on intended outcomes 
 5) Public reporting on the progress in each school and the district                                                                                                                                                                                                                          Steps in the Process -                                                                                                                                                                                                                                                                                                                In June  </t>
    </r>
    <r>
      <rPr>
        <sz val="11"/>
        <rFont val="Calibri"/>
        <family val="2"/>
        <scheme val="minor"/>
      </rPr>
      <t xml:space="preserve">SCEP Created by each school </t>
    </r>
    <r>
      <rPr>
        <b/>
        <sz val="11"/>
        <rFont val="Calibri"/>
        <family val="2"/>
        <scheme val="minor"/>
      </rPr>
      <t xml:space="preserve">
In July – August   </t>
    </r>
    <r>
      <rPr>
        <sz val="11"/>
        <rFont val="Calibri"/>
        <family val="2"/>
        <scheme val="minor"/>
      </rPr>
      <t xml:space="preserve">Central Office Team Analysis of each SCEP </t>
    </r>
    <r>
      <rPr>
        <b/>
        <sz val="11"/>
        <rFont val="Calibri"/>
        <family val="2"/>
        <scheme val="minor"/>
      </rPr>
      <t xml:space="preserve">
In September , December and February - </t>
    </r>
    <r>
      <rPr>
        <sz val="11"/>
        <rFont val="Calibri"/>
        <family val="2"/>
        <scheme val="minor"/>
      </rPr>
      <t>12 Week Targeted Action Plan Developed by School and Central Office (for each school)</t>
    </r>
    <r>
      <rPr>
        <b/>
        <sz val="11"/>
        <rFont val="Calibri"/>
        <family val="2"/>
        <scheme val="minor"/>
      </rPr>
      <t xml:space="preserve">
Three times a year - September-October and November-December and February-March
</t>
    </r>
    <r>
      <rPr>
        <sz val="11"/>
        <rFont val="Calibri"/>
        <family val="2"/>
        <scheme val="minor"/>
      </rPr>
      <t xml:space="preserve">Central Office Develops/Implements a School Based Instructional Review that responds to the Targeted Action Plan  </t>
    </r>
    <r>
      <rPr>
        <b/>
        <sz val="11"/>
        <rFont val="Calibri"/>
        <family val="2"/>
        <scheme val="minor"/>
      </rPr>
      <t xml:space="preserve">
In September, November, and February  - </t>
    </r>
    <r>
      <rPr>
        <sz val="11"/>
        <rFont val="Calibri"/>
        <family val="2"/>
        <scheme val="minor"/>
      </rPr>
      <t xml:space="preserve">Central Office Support Team commits to onsite support through technical assistance or professional development in each school </t>
    </r>
    <r>
      <rPr>
        <b/>
        <sz val="11"/>
        <rFont val="Calibri"/>
        <family val="2"/>
        <scheme val="minor"/>
      </rPr>
      <t xml:space="preserve">
In November, February and May -  A</t>
    </r>
    <r>
      <rPr>
        <sz val="11"/>
        <rFont val="Calibri"/>
        <family val="2"/>
        <scheme val="minor"/>
      </rPr>
      <t xml:space="preserve">t the conclusion of the 12 Week Cycle, the Central Office Support Team Develops a 12 Week Status Report for each School </t>
    </r>
    <r>
      <rPr>
        <b/>
        <sz val="11"/>
        <rFont val="Calibri"/>
        <family val="2"/>
        <scheme val="minor"/>
      </rPr>
      <t xml:space="preserve">
In November, February, and May - </t>
    </r>
    <r>
      <rPr>
        <sz val="11"/>
        <rFont val="Calibri"/>
        <family val="2"/>
        <scheme val="minor"/>
      </rPr>
      <t xml:space="preserve">The Central Office Support Team co-presents with each Principal at CSI meetings </t>
    </r>
    <r>
      <rPr>
        <b/>
        <sz val="11"/>
        <rFont val="Calibri"/>
        <family val="2"/>
        <scheme val="minor"/>
      </rPr>
      <t xml:space="preserve">
In December, March, and June  - </t>
    </r>
    <r>
      <rPr>
        <sz val="11"/>
        <rFont val="Calibri"/>
        <family val="2"/>
        <scheme val="minor"/>
      </rPr>
      <t xml:space="preserve">Senior Staff Synthesizes the CSI meeting and delivers a formal presentation to the BOE after each CSI meeting                                                                                                                                                                      </t>
    </r>
    <r>
      <rPr>
        <b/>
        <sz val="11"/>
        <rFont val="Calibri"/>
        <family val="2"/>
        <scheme val="minor"/>
      </rPr>
      <t xml:space="preserve">The Instructional Review for each school will be differentiated based on the targeted action plan developed by the school, components of the DCIP, compliance issues in special education and the requirements of the AMAO plan.
B) The Newburgh Education Advisory Team (NEAT) will monitor the impact implementing Vision 2020: The Way Forward is having on improved student learning                                                                                                                                      C) Implementation of the three year professional development plan for school and district leaders                                                                                                                                                                                                                                                                  D) Implementation of the newly developed Mentoring Program for school and district leaders
</t>
    </r>
  </si>
  <si>
    <t xml:space="preserve">Please refer to the Teacher PDP and the Leader PDP for the design elements for each plan. Goals for Teacher PD include: 1) Curriculum: Written, Taught and Assessed
Goal 1: Educators promote the success of every student through understanding of content and curriculum, use of meaningful assessments, and ongoing data analysis. 2) Teaching and Learning Practices Goal 2: Educators implement research-based instructional practices that engage and challenge all learners to meet or exceed the learning standards. 3) School Culture and Collaboration Goal 3: Educators collaborate to promote the success of every student by nurturing and sustaining an inclusive school culture and instructional program conducive to student learning and staff professional growth.                                                                                                                                                             Leadership Professional Development will focus on: 1) Implementation of the Leadership APPR Cycle for 3012-c and non 3012-c leaders. 2) Student Centered Learning for Administrators - engagement through group work. 3) School/Classroom Use of Data Implementation of the NECSD Mentoring Program for New Leaders and New to Position Leaders </t>
  </si>
  <si>
    <t xml:space="preserve">(A)  Achieve targets identified by the New York State Education Department (NYSED).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</si>
</sst>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9]mmmm\ d\,\ yyyy;@"/>
    <numFmt numFmtId="166" formatCode="&quot;$&quot;#,##0"/>
  </numFmts>
  <fonts count="44" x14ac:knownFonts="1">
    <font>
      <sz val="11"/>
      <color theme="1"/>
      <name val="Calibri"/>
      <family val="2"/>
      <scheme val="minor"/>
    </font>
    <font>
      <sz val="10"/>
      <name val="Arial"/>
      <family val="2"/>
    </font>
    <font>
      <b/>
      <sz val="10"/>
      <name val="Arial"/>
      <family val="2"/>
    </font>
    <font>
      <sz val="10"/>
      <name val="Verdana"/>
      <family val="2"/>
    </font>
    <font>
      <sz val="10"/>
      <name val="Arial"/>
      <family val="2"/>
    </font>
    <font>
      <sz val="11"/>
      <name val="Arial"/>
      <family val="2"/>
    </font>
    <font>
      <sz val="10"/>
      <color indexed="8"/>
      <name val="Arial"/>
      <family val="2"/>
    </font>
    <font>
      <sz val="10"/>
      <name val="Arial Narrow"/>
      <family val="2"/>
    </font>
    <font>
      <u/>
      <sz val="10"/>
      <color indexed="12"/>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b/>
      <u/>
      <sz val="11"/>
      <color indexed="8"/>
      <name val="Calibri"/>
      <family val="2"/>
      <scheme val="minor"/>
    </font>
    <font>
      <b/>
      <sz val="11"/>
      <color indexed="8"/>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b/>
      <sz val="11"/>
      <color indexed="8"/>
      <name val="Calibri"/>
      <family val="2"/>
    </font>
    <font>
      <b/>
      <sz val="11"/>
      <color rgb="FFFF0000"/>
      <name val="Calibri"/>
      <family val="2"/>
      <scheme val="minor"/>
    </font>
    <font>
      <u/>
      <sz val="11"/>
      <color theme="1"/>
      <name val="Calibri"/>
      <family val="2"/>
      <scheme val="minor"/>
    </font>
    <font>
      <b/>
      <sz val="11"/>
      <name val="Calibri"/>
      <family val="2"/>
      <scheme val="minor"/>
    </font>
    <font>
      <b/>
      <u/>
      <sz val="11"/>
      <color indexed="8"/>
      <name val="Calibri"/>
      <family val="2"/>
    </font>
    <font>
      <b/>
      <u/>
      <sz val="11"/>
      <color rgb="FFFF0000"/>
      <name val="Calibri"/>
      <family val="2"/>
      <scheme val="minor"/>
    </font>
    <font>
      <b/>
      <u/>
      <sz val="11"/>
      <color indexed="10"/>
      <name val="Calibri"/>
      <family val="2"/>
    </font>
    <font>
      <i/>
      <sz val="11"/>
      <color theme="1"/>
      <name val="Calibri"/>
      <family val="2"/>
      <scheme val="minor"/>
    </font>
    <font>
      <u/>
      <sz val="14"/>
      <color theme="1"/>
      <name val="Calibri"/>
      <family val="2"/>
      <scheme val="minor"/>
    </font>
    <font>
      <sz val="14"/>
      <color theme="1"/>
      <name val="Calibri"/>
      <family val="2"/>
      <scheme val="minor"/>
    </font>
    <font>
      <b/>
      <sz val="20"/>
      <color rgb="FFFF0000"/>
      <name val="Calibri"/>
      <family val="2"/>
      <scheme val="minor"/>
    </font>
    <font>
      <b/>
      <sz val="18"/>
      <color rgb="FFFF0000"/>
      <name val="Calibri"/>
      <family val="2"/>
      <scheme val="minor"/>
    </font>
    <font>
      <sz val="18"/>
      <color rgb="FFFF0000"/>
      <name val="Calibri"/>
      <family val="2"/>
      <scheme val="minor"/>
    </font>
    <font>
      <sz val="10"/>
      <color theme="1"/>
      <name val="Verdana"/>
      <family val="2"/>
    </font>
    <font>
      <sz val="11"/>
      <name val="Calibri"/>
      <family val="2"/>
      <scheme val="minor"/>
    </font>
    <font>
      <u/>
      <sz val="11"/>
      <color theme="10"/>
      <name val="Calibri"/>
      <family val="2"/>
      <scheme val="minor"/>
    </font>
    <font>
      <b/>
      <i/>
      <sz val="11"/>
      <color theme="1"/>
      <name val="Calibri"/>
      <family val="2"/>
      <scheme val="minor"/>
    </font>
    <font>
      <sz val="10"/>
      <color theme="1"/>
      <name val="Calibri"/>
      <family val="2"/>
      <scheme val="minor"/>
    </font>
    <font>
      <b/>
      <i/>
      <u/>
      <sz val="11"/>
      <name val="Calibri"/>
      <family val="2"/>
      <scheme val="minor"/>
    </font>
    <font>
      <sz val="9"/>
      <color theme="1"/>
      <name val="Wingdings"/>
      <charset val="2"/>
    </font>
    <font>
      <sz val="9"/>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CCFF9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theme="0" tint="-0.149967955565050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65"/>
      </left>
      <right/>
      <top style="thin">
        <color indexed="8"/>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0">
    <xf numFmtId="0" fontId="0" fillId="0" borderId="0"/>
    <xf numFmtId="0" fontId="8" fillId="0" borderId="0" applyNumberFormat="0" applyFill="0" applyBorder="0" applyAlignment="0" applyProtection="0">
      <alignment vertical="top"/>
      <protection locked="0"/>
    </xf>
    <xf numFmtId="0" fontId="1" fillId="0" borderId="0"/>
    <xf numFmtId="0" fontId="1" fillId="0" borderId="0"/>
    <xf numFmtId="0" fontId="4" fillId="0" borderId="0"/>
    <xf numFmtId="0" fontId="10" fillId="0" borderId="0"/>
    <xf numFmtId="0" fontId="9" fillId="0" borderId="0"/>
    <xf numFmtId="0" fontId="5" fillId="0" borderId="0"/>
    <xf numFmtId="0" fontId="6" fillId="0" borderId="0"/>
    <xf numFmtId="0" fontId="38" fillId="0" borderId="0" applyNumberFormat="0" applyFill="0" applyBorder="0" applyAlignment="0" applyProtection="0"/>
  </cellStyleXfs>
  <cellXfs count="282">
    <xf numFmtId="0" fontId="0" fillId="0" borderId="0" xfId="0"/>
    <xf numFmtId="0" fontId="2" fillId="0" borderId="0" xfId="2" applyFont="1" applyAlignment="1">
      <alignment horizontal="center"/>
    </xf>
    <xf numFmtId="0" fontId="1" fillId="0" borderId="0" xfId="2" applyFont="1" applyAlignment="1">
      <alignment horizontal="center"/>
    </xf>
    <xf numFmtId="0" fontId="1" fillId="0" borderId="0" xfId="2"/>
    <xf numFmtId="0" fontId="1" fillId="0" borderId="5" xfId="2" applyFill="1" applyBorder="1" applyAlignment="1">
      <alignment wrapText="1"/>
    </xf>
    <xf numFmtId="0" fontId="1" fillId="0" borderId="1" xfId="2" applyBorder="1" applyAlignment="1">
      <alignment horizontal="center" wrapText="1"/>
    </xf>
    <xf numFmtId="2" fontId="1" fillId="0" borderId="1" xfId="2" applyNumberFormat="1" applyFill="1" applyBorder="1" applyAlignment="1">
      <alignment horizontal="center" wrapText="1"/>
    </xf>
    <xf numFmtId="0" fontId="1" fillId="0" borderId="1" xfId="2" applyFill="1" applyBorder="1" applyAlignment="1">
      <alignment horizontal="center" wrapText="1"/>
    </xf>
    <xf numFmtId="0" fontId="1" fillId="0" borderId="0" xfId="2" applyFill="1" applyBorder="1" applyAlignment="1">
      <alignment horizontal="center" wrapText="1"/>
    </xf>
    <xf numFmtId="0" fontId="3" fillId="0" borderId="1" xfId="2" applyFont="1" applyBorder="1" applyAlignment="1">
      <alignment horizontal="center" wrapText="1"/>
    </xf>
    <xf numFmtId="0" fontId="1" fillId="0" borderId="0" xfId="2" applyAlignment="1">
      <alignment wrapText="1"/>
    </xf>
    <xf numFmtId="0" fontId="1" fillId="0" borderId="5" xfId="2" applyFill="1" applyBorder="1"/>
    <xf numFmtId="0" fontId="1" fillId="0" borderId="4" xfId="2" applyBorder="1" applyAlignment="1">
      <alignment horizontal="center"/>
    </xf>
    <xf numFmtId="0" fontId="1" fillId="0" borderId="1" xfId="2" applyBorder="1" applyAlignment="1">
      <alignment horizontal="center"/>
    </xf>
    <xf numFmtId="1" fontId="1" fillId="0" borderId="1" xfId="2" applyNumberFormat="1" applyBorder="1" applyAlignment="1">
      <alignment horizontal="center"/>
    </xf>
    <xf numFmtId="2" fontId="1" fillId="0" borderId="1" xfId="2" applyNumberFormat="1" applyBorder="1" applyAlignment="1">
      <alignment horizontal="center"/>
    </xf>
    <xf numFmtId="164" fontId="1" fillId="0" borderId="1" xfId="2" applyNumberFormat="1" applyBorder="1" applyAlignment="1">
      <alignment horizontal="center"/>
    </xf>
    <xf numFmtId="164" fontId="1" fillId="0" borderId="0" xfId="2" applyNumberFormat="1" applyBorder="1" applyAlignment="1">
      <alignment horizontal="center"/>
    </xf>
    <xf numFmtId="0" fontId="3" fillId="0" borderId="1" xfId="2" applyFont="1" applyBorder="1" applyAlignment="1">
      <alignment horizontal="center"/>
    </xf>
    <xf numFmtId="9" fontId="3" fillId="0" borderId="1" xfId="2" applyNumberFormat="1" applyFont="1" applyBorder="1" applyAlignment="1">
      <alignment horizontal="center"/>
    </xf>
    <xf numFmtId="0" fontId="6" fillId="0" borderId="5" xfId="8" applyFont="1" applyFill="1" applyBorder="1" applyAlignment="1"/>
    <xf numFmtId="0" fontId="1" fillId="0" borderId="1" xfId="2" applyBorder="1"/>
    <xf numFmtId="0" fontId="1" fillId="0" borderId="1" xfId="2" applyFill="1" applyBorder="1"/>
    <xf numFmtId="0" fontId="1" fillId="0" borderId="6" xfId="2" applyFill="1" applyBorder="1"/>
    <xf numFmtId="1" fontId="1" fillId="0" borderId="4" xfId="2" applyNumberFormat="1" applyBorder="1" applyAlignment="1">
      <alignment horizontal="center"/>
    </xf>
    <xf numFmtId="164" fontId="1" fillId="0" borderId="4" xfId="2" applyNumberFormat="1" applyBorder="1" applyAlignment="1">
      <alignment horizontal="center"/>
    </xf>
    <xf numFmtId="0" fontId="1" fillId="0" borderId="5" xfId="2" applyFont="1" applyFill="1" applyBorder="1" applyAlignment="1"/>
    <xf numFmtId="49" fontId="7" fillId="5" borderId="1" xfId="7" applyNumberFormat="1" applyFont="1" applyFill="1" applyBorder="1"/>
    <xf numFmtId="0" fontId="1" fillId="0" borderId="7" xfId="2" applyFill="1" applyBorder="1"/>
    <xf numFmtId="2" fontId="1" fillId="0" borderId="0" xfId="2" applyNumberFormat="1"/>
    <xf numFmtId="0" fontId="1" fillId="0" borderId="0" xfId="2" applyFill="1"/>
    <xf numFmtId="0" fontId="1" fillId="0" borderId="0" xfId="2" applyAlignment="1">
      <alignment horizontal="center"/>
    </xf>
    <xf numFmtId="0" fontId="0" fillId="0" borderId="1" xfId="0" applyFont="1" applyFill="1" applyBorder="1" applyAlignment="1">
      <alignment horizontal="left" vertical="top" wrapText="1"/>
    </xf>
    <xf numFmtId="0" fontId="0" fillId="0" borderId="0" xfId="0" applyAlignment="1">
      <alignment wrapText="1"/>
    </xf>
    <xf numFmtId="0" fontId="0" fillId="4"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13" fillId="2" borderId="1" xfId="0" applyFont="1" applyFill="1" applyBorder="1" applyAlignment="1">
      <alignment horizontal="left" vertical="top" wrapText="1"/>
    </xf>
    <xf numFmtId="0" fontId="16" fillId="0" borderId="1" xfId="0" applyFont="1" applyBorder="1" applyAlignment="1">
      <alignment wrapText="1"/>
    </xf>
    <xf numFmtId="49" fontId="17" fillId="4" borderId="1" xfId="0" applyNumberFormat="1" applyFont="1" applyFill="1" applyBorder="1" applyAlignment="1">
      <alignment wrapText="1"/>
    </xf>
    <xf numFmtId="0" fontId="17" fillId="0" borderId="0" xfId="0" applyFont="1" applyAlignment="1">
      <alignment wrapText="1"/>
    </xf>
    <xf numFmtId="49" fontId="17" fillId="4" borderId="1" xfId="0" applyNumberFormat="1" applyFont="1" applyFill="1" applyBorder="1" applyAlignment="1">
      <alignment horizontal="left" wrapText="1"/>
    </xf>
    <xf numFmtId="0" fontId="16" fillId="6" borderId="1" xfId="0" applyFont="1" applyFill="1" applyBorder="1" applyAlignment="1">
      <alignment wrapText="1"/>
    </xf>
    <xf numFmtId="0" fontId="17" fillId="4" borderId="1" xfId="0" applyFont="1" applyFill="1" applyBorder="1" applyAlignment="1">
      <alignment horizontal="left" vertical="top" wrapText="1"/>
    </xf>
    <xf numFmtId="0" fontId="16" fillId="7" borderId="1" xfId="0" applyFont="1" applyFill="1" applyBorder="1" applyAlignment="1">
      <alignment horizontal="center" wrapText="1"/>
    </xf>
    <xf numFmtId="0" fontId="17" fillId="0" borderId="1" xfId="0" applyFont="1" applyBorder="1" applyAlignment="1">
      <alignment wrapText="1"/>
    </xf>
    <xf numFmtId="0" fontId="17" fillId="4" borderId="1" xfId="0" applyFont="1" applyFill="1" applyBorder="1" applyAlignment="1">
      <alignment wrapText="1"/>
    </xf>
    <xf numFmtId="0" fontId="17" fillId="0" borderId="0" xfId="0" applyFont="1" applyAlignment="1">
      <alignment wrapText="1"/>
    </xf>
    <xf numFmtId="0" fontId="17" fillId="0" borderId="0" xfId="0" applyFont="1" applyAlignment="1">
      <alignment wrapText="1"/>
    </xf>
    <xf numFmtId="0" fontId="16" fillId="0" borderId="0" xfId="0" applyFont="1" applyAlignment="1">
      <alignment wrapText="1"/>
    </xf>
    <xf numFmtId="49" fontId="17" fillId="0" borderId="0" xfId="0" applyNumberFormat="1" applyFont="1" applyAlignment="1">
      <alignment wrapText="1"/>
    </xf>
    <xf numFmtId="49" fontId="17" fillId="0" borderId="0" xfId="0" applyNumberFormat="1" applyFont="1" applyAlignment="1">
      <alignment horizontal="left" wrapText="1"/>
    </xf>
    <xf numFmtId="0" fontId="0" fillId="0" borderId="0" xfId="0" applyFont="1" applyAlignment="1">
      <alignment wrapText="1"/>
    </xf>
    <xf numFmtId="0" fontId="11" fillId="0" borderId="0" xfId="0" applyFont="1" applyAlignment="1">
      <alignment wrapText="1"/>
    </xf>
    <xf numFmtId="49" fontId="0" fillId="0" borderId="0" xfId="0" applyNumberFormat="1" applyFont="1" applyAlignment="1">
      <alignment horizontal="left" wrapText="1"/>
    </xf>
    <xf numFmtId="0" fontId="11" fillId="2" borderId="1" xfId="0" applyFont="1" applyFill="1" applyBorder="1" applyAlignment="1">
      <alignment horizontal="center" wrapText="1"/>
    </xf>
    <xf numFmtId="49" fontId="11" fillId="2" borderId="1" xfId="0" applyNumberFormat="1" applyFont="1" applyFill="1" applyBorder="1" applyAlignment="1">
      <alignment horizontal="center" wrapText="1"/>
    </xf>
    <xf numFmtId="0" fontId="0" fillId="4" borderId="1" xfId="0" applyFont="1" applyFill="1" applyBorder="1" applyAlignment="1">
      <alignment horizontal="left" wrapText="1"/>
    </xf>
    <xf numFmtId="49" fontId="0" fillId="4" borderId="1" xfId="0" applyNumberFormat="1" applyFont="1" applyFill="1" applyBorder="1" applyAlignment="1">
      <alignment horizontal="left" wrapText="1"/>
    </xf>
    <xf numFmtId="0" fontId="0" fillId="0" borderId="0" xfId="0" applyFont="1" applyBorder="1" applyAlignment="1">
      <alignment wrapText="1"/>
    </xf>
    <xf numFmtId="0" fontId="11" fillId="0" borderId="0" xfId="0" applyFont="1" applyBorder="1" applyAlignment="1">
      <alignment horizontal="center" wrapText="1"/>
    </xf>
    <xf numFmtId="0" fontId="11" fillId="7" borderId="1" xfId="0" applyFont="1" applyFill="1" applyBorder="1" applyAlignment="1">
      <alignment horizontal="center" wrapText="1"/>
    </xf>
    <xf numFmtId="165" fontId="0" fillId="4" borderId="1" xfId="0" applyNumberFormat="1" applyFont="1" applyFill="1" applyBorder="1" applyAlignment="1">
      <alignment horizontal="left" wrapText="1"/>
    </xf>
    <xf numFmtId="0" fontId="0" fillId="4" borderId="1" xfId="0" applyFont="1" applyFill="1" applyBorder="1" applyAlignment="1">
      <alignment horizontal="center" wrapText="1"/>
    </xf>
    <xf numFmtId="0" fontId="0" fillId="2" borderId="1" xfId="0" applyFont="1" applyFill="1" applyBorder="1" applyAlignment="1">
      <alignment horizontal="left" vertical="top" wrapText="1"/>
    </xf>
    <xf numFmtId="49" fontId="0" fillId="4" borderId="1" xfId="0" applyNumberFormat="1" applyFont="1" applyFill="1" applyBorder="1" applyAlignment="1">
      <alignment horizontal="center" vertical="center" wrapText="1"/>
    </xf>
    <xf numFmtId="0" fontId="0" fillId="0" borderId="2" xfId="0" applyFont="1" applyFill="1" applyBorder="1" applyAlignment="1">
      <alignment horizontal="left" vertical="top" wrapText="1"/>
    </xf>
    <xf numFmtId="0" fontId="17" fillId="0" borderId="0" xfId="0" applyFont="1" applyFill="1" applyAlignment="1">
      <alignment wrapText="1"/>
    </xf>
    <xf numFmtId="49" fontId="0" fillId="2" borderId="1" xfId="0" applyNumberFormat="1" applyFont="1" applyFill="1" applyBorder="1" applyAlignment="1">
      <alignment horizontal="left" vertical="top" wrapText="1"/>
    </xf>
    <xf numFmtId="0" fontId="11" fillId="0" borderId="1" xfId="0" applyFont="1" applyFill="1" applyBorder="1" applyAlignment="1">
      <alignment horizontal="center" vertical="center" wrapText="1"/>
    </xf>
    <xf numFmtId="0" fontId="0" fillId="0" borderId="10" xfId="0" applyFont="1" applyFill="1" applyBorder="1" applyAlignment="1">
      <alignment horizontal="left" vertical="top" wrapText="1"/>
    </xf>
    <xf numFmtId="0" fontId="24" fillId="0" borderId="9" xfId="0" applyFont="1" applyFill="1" applyBorder="1" applyAlignment="1">
      <alignment horizontal="center" vertical="center" wrapText="1"/>
    </xf>
    <xf numFmtId="0" fontId="0" fillId="0" borderId="0" xfId="0" applyFill="1" applyBorder="1" applyAlignment="1">
      <alignment wrapText="1"/>
    </xf>
    <xf numFmtId="0" fontId="0" fillId="0" borderId="0" xfId="0" applyFont="1" applyFill="1" applyBorder="1" applyAlignment="1">
      <alignment horizontal="left" wrapText="1"/>
    </xf>
    <xf numFmtId="0" fontId="24" fillId="0" borderId="0" xfId="0" applyFont="1" applyFill="1" applyBorder="1" applyAlignment="1">
      <alignment horizontal="center" vertical="center" wrapText="1"/>
    </xf>
    <xf numFmtId="0" fontId="0" fillId="0" borderId="0" xfId="0" applyFont="1" applyAlignment="1">
      <alignment horizontal="left" vertical="top" wrapText="1"/>
    </xf>
    <xf numFmtId="0" fontId="26" fillId="4" borderId="1" xfId="0" applyFont="1" applyFill="1" applyBorder="1" applyAlignment="1">
      <alignment horizontal="left" vertical="center" wrapText="1"/>
    </xf>
    <xf numFmtId="0" fontId="0" fillId="0" borderId="0" xfId="0" applyFont="1" applyFill="1" applyAlignment="1">
      <alignment horizontal="left" vertical="top" wrapText="1"/>
    </xf>
    <xf numFmtId="0" fontId="26" fillId="0" borderId="0" xfId="0" applyFont="1" applyFill="1" applyBorder="1" applyAlignment="1">
      <alignment horizontal="left" vertical="center" wrapText="1"/>
    </xf>
    <xf numFmtId="0" fontId="11" fillId="0" borderId="10" xfId="0" applyFont="1" applyBorder="1" applyAlignment="1">
      <alignment horizontal="left" vertical="top" wrapText="1"/>
    </xf>
    <xf numFmtId="0" fontId="0" fillId="0" borderId="0" xfId="0" applyFont="1" applyFill="1" applyBorder="1" applyAlignment="1">
      <alignment horizontal="left" vertical="top" wrapText="1"/>
    </xf>
    <xf numFmtId="0" fontId="11" fillId="0" borderId="0" xfId="0" applyFont="1" applyAlignment="1">
      <alignment horizontal="left" vertical="top" wrapText="1"/>
    </xf>
    <xf numFmtId="0" fontId="11" fillId="0" borderId="10" xfId="0" applyFont="1" applyFill="1" applyBorder="1" applyAlignment="1">
      <alignment horizontal="left" vertical="top" wrapText="1"/>
    </xf>
    <xf numFmtId="0" fontId="11" fillId="0" borderId="12" xfId="0" applyFont="1" applyBorder="1" applyAlignment="1">
      <alignment horizontal="left" vertical="top" wrapText="1"/>
    </xf>
    <xf numFmtId="0" fontId="11" fillId="0" borderId="10" xfId="0" applyFont="1" applyBorder="1" applyAlignment="1">
      <alignment horizontal="left" wrapText="1"/>
    </xf>
    <xf numFmtId="0" fontId="17" fillId="0" borderId="0" xfId="0" applyFont="1" applyAlignment="1">
      <alignment wrapText="1"/>
    </xf>
    <xf numFmtId="0" fontId="22" fillId="0" borderId="0" xfId="0" applyFont="1" applyAlignment="1">
      <alignment horizontal="center" wrapText="1"/>
    </xf>
    <xf numFmtId="0" fontId="0" fillId="0" borderId="0" xfId="0" applyFont="1" applyAlignment="1">
      <alignment wrapText="1"/>
    </xf>
    <xf numFmtId="0" fontId="0" fillId="0" borderId="0" xfId="0" applyFont="1" applyFill="1" applyAlignment="1">
      <alignment wrapText="1"/>
    </xf>
    <xf numFmtId="0" fontId="11" fillId="4" borderId="14" xfId="0" applyFont="1" applyFill="1" applyBorder="1" applyAlignment="1">
      <alignment horizontal="center" vertical="center"/>
    </xf>
    <xf numFmtId="166" fontId="11" fillId="4" borderId="1" xfId="0" applyNumberFormat="1" applyFont="1" applyFill="1" applyBorder="1" applyAlignment="1">
      <alignment horizontal="center" wrapText="1"/>
    </xf>
    <xf numFmtId="166" fontId="0" fillId="0" borderId="0" xfId="0" applyNumberFormat="1" applyFont="1" applyAlignment="1">
      <alignment horizontal="center" vertical="center" wrapText="1"/>
    </xf>
    <xf numFmtId="0" fontId="0" fillId="0" borderId="0" xfId="0" applyFont="1" applyAlignment="1">
      <alignment horizontal="center" wrapText="1"/>
    </xf>
    <xf numFmtId="166" fontId="0" fillId="4" borderId="1" xfId="0" applyNumberFormat="1" applyFill="1" applyBorder="1" applyAlignment="1">
      <alignment horizontal="center" vertical="center" wrapText="1"/>
    </xf>
    <xf numFmtId="9" fontId="0" fillId="0" borderId="1" xfId="0" applyNumberFormat="1" applyFill="1" applyBorder="1" applyAlignment="1">
      <alignment horizontal="center" wrapText="1"/>
    </xf>
    <xf numFmtId="166" fontId="0" fillId="0" borderId="1" xfId="0" applyNumberFormat="1" applyFill="1" applyBorder="1" applyAlignment="1">
      <alignment horizontal="center" wrapText="1"/>
    </xf>
    <xf numFmtId="166" fontId="0" fillId="4"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30" fillId="0" borderId="1" xfId="0" applyFont="1" applyFill="1" applyBorder="1" applyAlignment="1">
      <alignment horizontal="right" vertical="center" wrapText="1"/>
    </xf>
    <xf numFmtId="166" fontId="0" fillId="0" borderId="1" xfId="0" applyNumberFormat="1" applyFont="1" applyFill="1" applyBorder="1" applyAlignment="1">
      <alignment horizontal="center" vertical="center" wrapText="1"/>
    </xf>
    <xf numFmtId="0" fontId="0" fillId="9" borderId="1" xfId="0" applyFont="1" applyFill="1" applyBorder="1" applyAlignment="1">
      <alignment horizontal="center" vertical="center" wrapText="1"/>
    </xf>
    <xf numFmtId="166" fontId="11" fillId="0" borderId="1" xfId="0" applyNumberFormat="1" applyFont="1" applyFill="1" applyBorder="1" applyAlignment="1">
      <alignment horizontal="center" wrapText="1"/>
    </xf>
    <xf numFmtId="49" fontId="6" fillId="0" borderId="5" xfId="8" applyNumberFormat="1" applyFont="1" applyFill="1" applyBorder="1" applyAlignment="1">
      <alignment horizontal="left"/>
    </xf>
    <xf numFmtId="0" fontId="1" fillId="0" borderId="5" xfId="2" applyBorder="1" applyAlignment="1">
      <alignment horizontal="left" wrapText="1"/>
    </xf>
    <xf numFmtId="49" fontId="1" fillId="0" borderId="5" xfId="2" applyNumberFormat="1" applyBorder="1" applyAlignment="1">
      <alignment horizontal="left"/>
    </xf>
    <xf numFmtId="49" fontId="1" fillId="0" borderId="3" xfId="2" applyNumberFormat="1" applyBorder="1" applyAlignment="1">
      <alignment horizontal="left"/>
    </xf>
    <xf numFmtId="49" fontId="1" fillId="0" borderId="5" xfId="2" applyNumberFormat="1" applyFont="1" applyFill="1" applyBorder="1" applyAlignment="1">
      <alignment horizontal="left"/>
    </xf>
    <xf numFmtId="49" fontId="7" fillId="0" borderId="1" xfId="7" applyNumberFormat="1" applyFont="1" applyFill="1" applyBorder="1" applyAlignment="1">
      <alignment horizontal="left"/>
    </xf>
    <xf numFmtId="0" fontId="1" fillId="0" borderId="7" xfId="2" applyBorder="1" applyAlignment="1">
      <alignment horizontal="left"/>
    </xf>
    <xf numFmtId="0" fontId="1" fillId="0" borderId="0" xfId="2" applyAlignment="1">
      <alignment horizontal="left"/>
    </xf>
    <xf numFmtId="9" fontId="0" fillId="0" borderId="1" xfId="0" applyNumberFormat="1" applyBorder="1" applyAlignment="1">
      <alignment horizontal="center"/>
    </xf>
    <xf numFmtId="0" fontId="0" fillId="0" borderId="0" xfId="0" applyFont="1" applyAlignment="1">
      <alignment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0" fillId="0" borderId="1" xfId="0" applyNumberFormat="1" applyFont="1" applyBorder="1" applyAlignment="1">
      <alignment vertical="top"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0" fillId="0" borderId="0" xfId="0" applyFont="1" applyAlignment="1">
      <alignment wrapText="1"/>
    </xf>
    <xf numFmtId="0" fontId="25" fillId="0" borderId="0" xfId="0" applyFont="1" applyAlignment="1">
      <alignment wrapText="1"/>
    </xf>
    <xf numFmtId="0" fontId="0" fillId="0" borderId="0" xfId="0" applyFill="1"/>
    <xf numFmtId="0" fontId="0" fillId="4" borderId="15" xfId="0" applyFont="1" applyFill="1" applyBorder="1" applyAlignment="1">
      <alignment horizontal="center" vertical="top" wrapText="1"/>
    </xf>
    <xf numFmtId="0" fontId="0" fillId="4" borderId="15" xfId="0" applyFont="1" applyFill="1" applyBorder="1" applyAlignment="1">
      <alignment horizontal="center" vertical="center" wrapText="1"/>
    </xf>
    <xf numFmtId="0" fontId="0" fillId="4" borderId="15" xfId="0" applyFont="1" applyFill="1" applyBorder="1" applyAlignment="1">
      <alignment vertical="center" wrapText="1"/>
    </xf>
    <xf numFmtId="166" fontId="11" fillId="3" borderId="1" xfId="0" applyNumberFormat="1" applyFont="1" applyFill="1" applyBorder="1" applyAlignment="1">
      <alignment horizontal="center" wrapText="1"/>
    </xf>
    <xf numFmtId="0" fontId="0" fillId="4" borderId="15" xfId="0" applyFill="1" applyBorder="1" applyAlignment="1">
      <alignment wrapText="1"/>
    </xf>
    <xf numFmtId="0" fontId="11" fillId="0" borderId="1" xfId="0" applyFont="1" applyBorder="1" applyAlignment="1">
      <alignment horizontal="center" vertical="center" wrapText="1"/>
    </xf>
    <xf numFmtId="0" fontId="12" fillId="2" borderId="1" xfId="0" applyFont="1" applyFill="1" applyBorder="1" applyAlignment="1">
      <alignment horizontal="left" vertical="top" wrapText="1"/>
    </xf>
    <xf numFmtId="0" fontId="0" fillId="0" borderId="1" xfId="0" applyBorder="1"/>
    <xf numFmtId="0" fontId="0" fillId="4" borderId="1" xfId="0" applyFill="1" applyBorder="1"/>
    <xf numFmtId="0" fontId="0" fillId="0" borderId="0" xfId="0" applyFont="1" applyAlignment="1">
      <alignment wrapText="1"/>
    </xf>
    <xf numFmtId="166" fontId="11" fillId="0" borderId="1" xfId="0" applyNumberFormat="1" applyFont="1" applyFill="1" applyBorder="1" applyAlignment="1">
      <alignment horizontal="center" vertical="center"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0" fillId="0" borderId="0" xfId="0" applyAlignment="1">
      <alignment horizontal="left" wrapText="1"/>
    </xf>
    <xf numFmtId="0" fontId="26" fillId="0" borderId="0" xfId="0" applyFont="1" applyFill="1" applyBorder="1" applyAlignment="1">
      <alignment horizontal="left" vertical="center" wrapText="1"/>
    </xf>
    <xf numFmtId="0" fontId="0" fillId="0" borderId="0" xfId="0" applyFont="1" applyAlignment="1">
      <alignment wrapText="1"/>
    </xf>
    <xf numFmtId="0" fontId="0" fillId="10" borderId="0" xfId="0" applyFont="1" applyFill="1" applyAlignment="1">
      <alignment horizontal="left" vertical="top" wrapText="1"/>
    </xf>
    <xf numFmtId="0" fontId="11" fillId="10" borderId="0" xfId="0" applyFont="1" applyFill="1" applyAlignment="1">
      <alignment horizontal="left" vertical="top" wrapText="1"/>
    </xf>
    <xf numFmtId="0" fontId="0" fillId="0" borderId="0" xfId="0" applyFill="1" applyAlignment="1">
      <alignment wrapText="1"/>
    </xf>
    <xf numFmtId="0" fontId="11" fillId="10" borderId="0" xfId="0" applyFont="1" applyFill="1" applyAlignment="1">
      <alignment wrapText="1"/>
    </xf>
    <xf numFmtId="0" fontId="25" fillId="0" borderId="0" xfId="0" applyFont="1" applyFill="1" applyAlignment="1">
      <alignment wrapText="1"/>
    </xf>
    <xf numFmtId="0" fontId="11" fillId="0" borderId="19" xfId="0" applyFont="1" applyFill="1" applyBorder="1" applyAlignment="1">
      <alignment horizontal="left" vertical="top" wrapText="1"/>
    </xf>
    <xf numFmtId="0" fontId="0" fillId="4" borderId="1" xfId="0" applyFill="1" applyBorder="1" applyAlignment="1">
      <alignment wrapText="1"/>
    </xf>
    <xf numFmtId="0" fontId="0" fillId="4" borderId="1" xfId="0" applyFill="1" applyBorder="1" applyAlignment="1">
      <alignment horizontal="left" vertical="top" wrapText="1"/>
    </xf>
    <xf numFmtId="0" fontId="13" fillId="2" borderId="19" xfId="0" applyFont="1" applyFill="1" applyBorder="1" applyAlignment="1">
      <alignment horizontal="left" vertical="top" wrapText="1"/>
    </xf>
    <xf numFmtId="0" fontId="0" fillId="3" borderId="10" xfId="0" applyFont="1" applyFill="1" applyBorder="1" applyAlignment="1">
      <alignment horizontal="left" vertical="center" wrapText="1"/>
    </xf>
    <xf numFmtId="0" fontId="0" fillId="4" borderId="17" xfId="0" applyFill="1" applyBorder="1" applyAlignment="1">
      <alignment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26"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36" fillId="0" borderId="0" xfId="0" applyFont="1" applyAlignment="1">
      <alignment horizontal="left" vertical="top"/>
    </xf>
    <xf numFmtId="0" fontId="17" fillId="0" borderId="0" xfId="0" applyFont="1" applyAlignment="1">
      <alignment wrapText="1"/>
    </xf>
    <xf numFmtId="0" fontId="11" fillId="0" borderId="0" xfId="0" applyFont="1" applyAlignment="1"/>
    <xf numFmtId="0" fontId="0" fillId="0" borderId="0" xfId="0" applyFont="1" applyAlignment="1">
      <alignment wrapText="1"/>
    </xf>
    <xf numFmtId="0" fontId="0" fillId="4" borderId="1" xfId="0" applyFill="1" applyBorder="1" applyAlignment="1">
      <alignment horizontal="center" vertical="center"/>
    </xf>
    <xf numFmtId="0" fontId="0" fillId="0" borderId="0" xfId="0" applyFont="1" applyFill="1" applyBorder="1" applyAlignment="1">
      <alignment horizontal="center" vertical="center"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0" fillId="4" borderId="1" xfId="0" applyFont="1" applyFill="1" applyBorder="1" applyAlignment="1">
      <alignment wrapText="1"/>
    </xf>
    <xf numFmtId="0" fontId="0" fillId="0" borderId="0" xfId="0" applyFont="1" applyAlignment="1">
      <alignment vertical="top" wrapText="1"/>
    </xf>
    <xf numFmtId="0" fontId="0" fillId="0" borderId="0" xfId="0" applyFont="1" applyAlignment="1">
      <alignment horizontal="left" wrapText="1"/>
    </xf>
    <xf numFmtId="0" fontId="38" fillId="4" borderId="1" xfId="9" applyFill="1" applyBorder="1" applyAlignment="1">
      <alignment horizontal="left" vertical="top" wrapText="1"/>
    </xf>
    <xf numFmtId="15" fontId="17" fillId="4" borderId="1" xfId="0" applyNumberFormat="1" applyFont="1" applyFill="1" applyBorder="1" applyAlignment="1">
      <alignment horizontal="left" vertical="top" wrapText="1"/>
    </xf>
    <xf numFmtId="17" fontId="0" fillId="4" borderId="1" xfId="0" applyNumberFormat="1" applyFont="1" applyFill="1" applyBorder="1" applyAlignment="1">
      <alignment horizontal="left" vertical="top" wrapText="1"/>
    </xf>
    <xf numFmtId="14" fontId="0" fillId="4" borderId="1" xfId="0" applyNumberFormat="1" applyFont="1" applyFill="1" applyBorder="1" applyAlignment="1">
      <alignment horizontal="left" vertical="top" wrapText="1"/>
    </xf>
    <xf numFmtId="0" fontId="40" fillId="4" borderId="1" xfId="0" applyFont="1" applyFill="1" applyBorder="1" applyAlignment="1">
      <alignment horizontal="left" vertical="top" wrapText="1"/>
    </xf>
    <xf numFmtId="14" fontId="0" fillId="0" borderId="0" xfId="0" applyNumberFormat="1"/>
    <xf numFmtId="0" fontId="0" fillId="4" borderId="1" xfId="0" applyFont="1" applyFill="1" applyBorder="1" applyAlignment="1">
      <alignment horizontal="left" wrapText="1"/>
    </xf>
    <xf numFmtId="0" fontId="11" fillId="4" borderId="19" xfId="0" applyFont="1" applyFill="1" applyBorder="1" applyAlignment="1">
      <alignment horizontal="left" vertical="top" wrapText="1"/>
    </xf>
    <xf numFmtId="0" fontId="42" fillId="0" borderId="0" xfId="0" applyFont="1" applyAlignment="1">
      <alignment horizontal="left" vertical="center" indent="2" readingOrder="1"/>
    </xf>
    <xf numFmtId="0" fontId="0" fillId="0" borderId="0" xfId="0" applyFont="1" applyAlignment="1">
      <alignment wrapText="1"/>
    </xf>
    <xf numFmtId="0" fontId="11" fillId="2" borderId="1" xfId="0" applyFont="1" applyFill="1" applyBorder="1" applyAlignment="1">
      <alignment horizontal="center" wrapText="1"/>
    </xf>
    <xf numFmtId="0" fontId="0" fillId="0" borderId="16" xfId="0" applyFont="1" applyBorder="1" applyAlignment="1">
      <alignment wrapText="1"/>
    </xf>
    <xf numFmtId="0" fontId="0" fillId="0" borderId="17" xfId="0" applyBorder="1" applyAlignment="1">
      <alignment wrapText="1"/>
    </xf>
    <xf numFmtId="0" fontId="0" fillId="4" borderId="1" xfId="0" applyFont="1" applyFill="1" applyBorder="1" applyAlignment="1">
      <alignment horizontal="left"/>
    </xf>
    <xf numFmtId="0" fontId="11" fillId="2" borderId="1" xfId="0" applyFont="1" applyFill="1" applyBorder="1" applyAlignment="1">
      <alignment horizontal="center"/>
    </xf>
    <xf numFmtId="0" fontId="0" fillId="3" borderId="1" xfId="0" applyFont="1" applyFill="1" applyBorder="1" applyAlignment="1">
      <alignment horizontal="left"/>
    </xf>
    <xf numFmtId="0" fontId="0" fillId="4" borderId="19" xfId="0" applyFont="1" applyFill="1" applyBorder="1" applyAlignment="1">
      <alignment vertical="center" wrapText="1"/>
    </xf>
    <xf numFmtId="0" fontId="0" fillId="4" borderId="20" xfId="0" applyFont="1" applyFill="1" applyBorder="1" applyAlignment="1">
      <alignment vertical="center" wrapText="1"/>
    </xf>
    <xf numFmtId="0" fontId="0" fillId="4" borderId="4" xfId="0" applyFont="1" applyFill="1" applyBorder="1" applyAlignment="1">
      <alignment vertical="center" wrapText="1"/>
    </xf>
    <xf numFmtId="0" fontId="0" fillId="0" borderId="0" xfId="0" applyFont="1" applyBorder="1" applyAlignment="1">
      <alignment vertical="top" wrapText="1"/>
    </xf>
    <xf numFmtId="0" fontId="11" fillId="10" borderId="0" xfId="0" applyFont="1" applyFill="1" applyBorder="1" applyAlignment="1">
      <alignment horizontal="left" vertical="top" wrapText="1"/>
    </xf>
    <xf numFmtId="166" fontId="0" fillId="4" borderId="1" xfId="0" applyNumberFormat="1" applyFont="1" applyFill="1" applyBorder="1" applyAlignment="1">
      <alignment horizontal="center" vertical="top" wrapText="1"/>
    </xf>
    <xf numFmtId="0" fontId="0" fillId="4" borderId="1" xfId="0" applyFont="1" applyFill="1" applyBorder="1" applyAlignment="1">
      <alignment horizontal="center" vertical="top" wrapText="1"/>
    </xf>
    <xf numFmtId="0" fontId="30" fillId="9" borderId="1" xfId="0" applyFont="1" applyFill="1" applyBorder="1" applyAlignment="1">
      <alignment horizontal="right" vertical="center" wrapText="1"/>
    </xf>
    <xf numFmtId="166" fontId="11" fillId="4" borderId="19" xfId="0" applyNumberFormat="1" applyFont="1" applyFill="1" applyBorder="1" applyAlignment="1">
      <alignment horizontal="center" wrapText="1"/>
    </xf>
    <xf numFmtId="0" fontId="11" fillId="3" borderId="21" xfId="0" applyFont="1" applyFill="1" applyBorder="1" applyAlignment="1">
      <alignment horizontal="left"/>
    </xf>
    <xf numFmtId="0" fontId="11" fillId="3" borderId="21" xfId="0" applyFont="1" applyFill="1" applyBorder="1" applyAlignment="1">
      <alignment horizontal="center" vertical="center"/>
    </xf>
    <xf numFmtId="166" fontId="11" fillId="3" borderId="21" xfId="0" applyNumberFormat="1" applyFont="1" applyFill="1" applyBorder="1" applyAlignment="1">
      <alignment horizontal="center" wrapText="1"/>
    </xf>
    <xf numFmtId="0" fontId="16" fillId="0" borderId="10" xfId="0" applyFont="1" applyBorder="1" applyAlignment="1">
      <alignment horizontal="center" vertical="center" wrapText="1"/>
    </xf>
    <xf numFmtId="0" fontId="17" fillId="0" borderId="10" xfId="0" applyFont="1" applyBorder="1" applyAlignment="1">
      <alignment wrapText="1"/>
    </xf>
    <xf numFmtId="0" fontId="34" fillId="0" borderId="9" xfId="0" applyFont="1" applyBorder="1" applyAlignment="1">
      <alignment horizontal="center" vertical="center" wrapText="1"/>
    </xf>
    <xf numFmtId="0" fontId="35" fillId="0" borderId="0" xfId="0" applyFont="1" applyAlignment="1">
      <alignment horizontal="center" vertical="center" wrapText="1"/>
    </xf>
    <xf numFmtId="0" fontId="35" fillId="0" borderId="9" xfId="0" applyFont="1" applyBorder="1" applyAlignment="1">
      <alignment horizontal="center" vertical="center" wrapText="1"/>
    </xf>
    <xf numFmtId="0" fontId="18" fillId="0" borderId="0" xfId="0" applyFont="1" applyAlignment="1">
      <alignment horizontal="center" wrapText="1"/>
    </xf>
    <xf numFmtId="0" fontId="19" fillId="0" borderId="0" xfId="0" applyFont="1" applyAlignment="1">
      <alignment wrapText="1"/>
    </xf>
    <xf numFmtId="0" fontId="17" fillId="4" borderId="3" xfId="0" applyFont="1" applyFill="1" applyBorder="1" applyAlignment="1">
      <alignment horizontal="left" vertical="top" wrapText="1"/>
    </xf>
    <xf numFmtId="0" fontId="0" fillId="0" borderId="2" xfId="0" applyBorder="1" applyAlignment="1">
      <alignment wrapText="1"/>
    </xf>
    <xf numFmtId="0" fontId="0" fillId="0" borderId="8" xfId="0" applyBorder="1" applyAlignment="1">
      <alignment wrapText="1"/>
    </xf>
    <xf numFmtId="0" fontId="20" fillId="0" borderId="0" xfId="0" applyFont="1" applyAlignment="1">
      <alignment vertical="center" wrapText="1"/>
    </xf>
    <xf numFmtId="0" fontId="17" fillId="0" borderId="0" xfId="0" applyFont="1" applyAlignment="1">
      <alignment wrapText="1"/>
    </xf>
    <xf numFmtId="0" fontId="21" fillId="0" borderId="0" xfId="0" applyFont="1" applyAlignment="1">
      <alignment wrapText="1"/>
    </xf>
    <xf numFmtId="0" fontId="21" fillId="0" borderId="0" xfId="0" applyFont="1" applyAlignment="1">
      <alignment vertical="center" wrapText="1"/>
    </xf>
    <xf numFmtId="0" fontId="0" fillId="4" borderId="1" xfId="0" applyFont="1" applyFill="1" applyBorder="1" applyAlignment="1">
      <alignment horizontal="left" wrapText="1"/>
    </xf>
    <xf numFmtId="0" fontId="15" fillId="0" borderId="0" xfId="0" applyFont="1" applyAlignment="1">
      <alignment horizontal="center" wrapText="1"/>
    </xf>
    <xf numFmtId="0" fontId="25"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11" fillId="2" borderId="1" xfId="0" applyFont="1" applyFill="1" applyBorder="1" applyAlignment="1">
      <alignment horizontal="center" wrapText="1"/>
    </xf>
    <xf numFmtId="0" fontId="24" fillId="4" borderId="1" xfId="0" applyFont="1" applyFill="1" applyBorder="1" applyAlignment="1">
      <alignment horizontal="center" vertical="center" wrapText="1"/>
    </xf>
    <xf numFmtId="0" fontId="0" fillId="0" borderId="1" xfId="0" applyBorder="1" applyAlignment="1">
      <alignment wrapText="1"/>
    </xf>
    <xf numFmtId="0" fontId="0" fillId="3" borderId="3" xfId="0" applyFont="1" applyFill="1" applyBorder="1" applyAlignment="1">
      <alignment horizontal="left" wrapText="1"/>
    </xf>
    <xf numFmtId="0" fontId="0" fillId="3" borderId="1" xfId="0" applyFont="1" applyFill="1" applyBorder="1" applyAlignment="1">
      <alignment horizontal="left" wrapText="1"/>
    </xf>
    <xf numFmtId="0" fontId="16" fillId="8" borderId="9" xfId="0" applyFont="1" applyFill="1" applyBorder="1" applyAlignment="1">
      <alignment horizontal="center" wrapText="1"/>
    </xf>
    <xf numFmtId="0" fontId="16" fillId="8" borderId="0" xfId="0" applyFont="1" applyFill="1" applyBorder="1" applyAlignment="1">
      <alignment horizontal="center" wrapText="1"/>
    </xf>
    <xf numFmtId="0" fontId="0" fillId="0" borderId="0" xfId="0" applyAlignment="1">
      <alignment wrapText="1"/>
    </xf>
    <xf numFmtId="0" fontId="16" fillId="8" borderId="11" xfId="0" applyFont="1" applyFill="1" applyBorder="1" applyAlignment="1">
      <alignment horizontal="center" wrapText="1"/>
    </xf>
    <xf numFmtId="0" fontId="16" fillId="8" borderId="12" xfId="0" applyFont="1" applyFill="1" applyBorder="1" applyAlignment="1">
      <alignment horizontal="center" wrapText="1"/>
    </xf>
    <xf numFmtId="0" fontId="0" fillId="0" borderId="12" xfId="0" applyBorder="1" applyAlignment="1">
      <alignment wrapText="1"/>
    </xf>
    <xf numFmtId="0" fontId="31" fillId="0" borderId="0" xfId="0" applyFont="1" applyAlignment="1">
      <alignment horizontal="center" wrapText="1"/>
    </xf>
    <xf numFmtId="0" fontId="25" fillId="0" borderId="0" xfId="0" applyFont="1" applyAlignment="1">
      <alignment wrapText="1"/>
    </xf>
    <xf numFmtId="0" fontId="16" fillId="8" borderId="1" xfId="0" applyFont="1" applyFill="1" applyBorder="1" applyAlignment="1">
      <alignment horizontal="left" wrapText="1"/>
    </xf>
    <xf numFmtId="0" fontId="17" fillId="8" borderId="1" xfId="0" applyFont="1" applyFill="1" applyBorder="1" applyAlignment="1">
      <alignment horizontal="left" wrapText="1"/>
    </xf>
    <xf numFmtId="0" fontId="0" fillId="8" borderId="3" xfId="0" applyFont="1" applyFill="1" applyBorder="1" applyAlignment="1">
      <alignment horizontal="left" vertical="top" wrapText="1"/>
    </xf>
    <xf numFmtId="0" fontId="0" fillId="8" borderId="2" xfId="0" applyFill="1" applyBorder="1" applyAlignment="1">
      <alignment horizontal="left" vertical="top" wrapText="1"/>
    </xf>
    <xf numFmtId="0" fontId="0" fillId="8" borderId="8" xfId="0" applyFill="1" applyBorder="1" applyAlignment="1">
      <alignment horizontal="left" vertical="top" wrapText="1"/>
    </xf>
    <xf numFmtId="0" fontId="11" fillId="0" borderId="0" xfId="0" applyFont="1" applyBorder="1" applyAlignment="1">
      <alignment horizontal="left" vertical="center" wrapText="1"/>
    </xf>
    <xf numFmtId="0" fontId="0" fillId="0" borderId="0" xfId="0" applyAlignment="1">
      <alignment horizontal="left" wrapText="1"/>
    </xf>
    <xf numFmtId="0" fontId="26" fillId="0"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10" xfId="0" applyFont="1" applyFill="1" applyBorder="1" applyAlignment="1">
      <alignment vertical="center" wrapText="1"/>
    </xf>
    <xf numFmtId="0" fontId="15" fillId="0" borderId="0" xfId="0" applyFont="1" applyAlignment="1">
      <alignment horizontal="center" vertical="center"/>
    </xf>
    <xf numFmtId="0" fontId="32" fillId="0" borderId="0" xfId="0" applyFont="1" applyAlignment="1">
      <alignment horizontal="center" vertical="center"/>
    </xf>
    <xf numFmtId="0" fontId="33" fillId="0" borderId="9" xfId="0" applyFont="1" applyBorder="1" applyAlignment="1">
      <alignment horizontal="center" vertical="center" wrapText="1"/>
    </xf>
    <xf numFmtId="0" fontId="0" fillId="0" borderId="13" xfId="0" applyBorder="1" applyAlignment="1">
      <alignment wrapText="1"/>
    </xf>
    <xf numFmtId="0" fontId="11" fillId="2" borderId="3" xfId="0" applyFont="1" applyFill="1" applyBorder="1" applyAlignment="1">
      <alignment horizontal="left" vertical="top" wrapText="1"/>
    </xf>
    <xf numFmtId="0" fontId="0" fillId="0" borderId="8" xfId="0" applyBorder="1" applyAlignment="1">
      <alignment horizontal="left" vertical="top" wrapText="1"/>
    </xf>
    <xf numFmtId="0" fontId="12" fillId="2" borderId="3" xfId="0" applyFont="1" applyFill="1" applyBorder="1" applyAlignment="1">
      <alignment horizontal="left" vertical="top" wrapText="1"/>
    </xf>
    <xf numFmtId="0" fontId="12" fillId="2" borderId="16" xfId="0" applyFont="1" applyFill="1" applyBorder="1" applyAlignment="1">
      <alignment horizontal="left" vertical="top" wrapText="1"/>
    </xf>
    <xf numFmtId="0" fontId="0" fillId="0" borderId="17" xfId="0" applyBorder="1" applyAlignment="1">
      <alignment horizontal="left" vertical="top" wrapText="1"/>
    </xf>
    <xf numFmtId="0" fontId="0" fillId="4" borderId="16" xfId="0" applyFont="1" applyFill="1" applyBorder="1" applyAlignment="1">
      <alignment horizontal="left"/>
    </xf>
    <xf numFmtId="0" fontId="0" fillId="0" borderId="17" xfId="0" applyBorder="1" applyAlignment="1">
      <alignment horizontal="left"/>
    </xf>
    <xf numFmtId="0" fontId="11" fillId="0" borderId="9" xfId="0" applyFont="1" applyBorder="1" applyAlignment="1">
      <alignment horizontal="center" vertical="center" wrapText="1"/>
    </xf>
    <xf numFmtId="0" fontId="11" fillId="0" borderId="0" xfId="0" applyFont="1" applyAlignment="1">
      <alignment vertical="center" wrapText="1"/>
    </xf>
    <xf numFmtId="0" fontId="11" fillId="0" borderId="9" xfId="0" applyFont="1" applyBorder="1" applyAlignment="1">
      <alignment vertical="center" wrapText="1"/>
    </xf>
    <xf numFmtId="0" fontId="11" fillId="0" borderId="16" xfId="0" applyFont="1" applyFill="1" applyBorder="1" applyAlignment="1">
      <alignment horizontal="left"/>
    </xf>
    <xf numFmtId="0" fontId="15" fillId="0" borderId="0" xfId="0" applyFont="1" applyBorder="1" applyAlignment="1">
      <alignment horizontal="center" vertical="center" wrapText="1"/>
    </xf>
    <xf numFmtId="0" fontId="16" fillId="8" borderId="16" xfId="0" applyFont="1" applyFill="1" applyBorder="1" applyAlignment="1">
      <alignment horizontal="left" wrapText="1"/>
    </xf>
    <xf numFmtId="0" fontId="16" fillId="8" borderId="18" xfId="0" applyFont="1" applyFill="1" applyBorder="1" applyAlignment="1">
      <alignment horizontal="left" wrapText="1"/>
    </xf>
    <xf numFmtId="0" fontId="0" fillId="0" borderId="18" xfId="0" applyBorder="1" applyAlignment="1">
      <alignment horizontal="left" wrapText="1"/>
    </xf>
    <xf numFmtId="0" fontId="0" fillId="0" borderId="1" xfId="0" applyBorder="1" applyAlignment="1">
      <alignment horizontal="center" wrapText="1"/>
    </xf>
    <xf numFmtId="0" fontId="0" fillId="0" borderId="1" xfId="0" applyFont="1" applyBorder="1" applyAlignment="1">
      <alignment wrapText="1"/>
    </xf>
    <xf numFmtId="0" fontId="11" fillId="0" borderId="1" xfId="0" applyFont="1" applyBorder="1" applyAlignment="1">
      <alignment wrapText="1"/>
    </xf>
    <xf numFmtId="0" fontId="0" fillId="0" borderId="1" xfId="0" applyBorder="1" applyAlignment="1">
      <alignment horizontal="left" wrapText="1"/>
    </xf>
    <xf numFmtId="0" fontId="0" fillId="0" borderId="16" xfId="0" applyFont="1" applyBorder="1" applyAlignment="1">
      <alignment wrapText="1"/>
    </xf>
    <xf numFmtId="0" fontId="0" fillId="0" borderId="17" xfId="0" applyBorder="1" applyAlignment="1">
      <alignment wrapText="1"/>
    </xf>
    <xf numFmtId="0" fontId="11" fillId="2" borderId="16" xfId="0" applyFont="1" applyFill="1" applyBorder="1" applyAlignment="1">
      <alignment horizontal="center" wrapText="1"/>
    </xf>
    <xf numFmtId="0" fontId="0" fillId="0" borderId="17" xfId="0" applyBorder="1" applyAlignment="1">
      <alignment horizontal="center" wrapText="1"/>
    </xf>
    <xf numFmtId="0" fontId="11" fillId="4" borderId="1" xfId="0" applyFont="1" applyFill="1" applyBorder="1" applyAlignment="1">
      <alignment horizontal="left"/>
    </xf>
    <xf numFmtId="0" fontId="0" fillId="4" borderId="1" xfId="0" applyFont="1" applyFill="1" applyBorder="1" applyAlignment="1">
      <alignment horizontal="left"/>
    </xf>
    <xf numFmtId="0" fontId="15" fillId="0" borderId="0" xfId="0" applyFont="1" applyAlignment="1">
      <alignment horizontal="center" vertical="center" wrapText="1"/>
    </xf>
    <xf numFmtId="0" fontId="25" fillId="0" borderId="0" xfId="0" applyFont="1" applyAlignment="1">
      <alignment horizontal="center" vertical="center" wrapText="1"/>
    </xf>
    <xf numFmtId="0" fontId="16" fillId="8" borderId="13" xfId="0" applyFont="1" applyFill="1" applyBorder="1" applyAlignment="1">
      <alignment horizontal="left" wrapText="1"/>
    </xf>
    <xf numFmtId="0" fontId="16" fillId="8" borderId="10" xfId="0" applyFont="1" applyFill="1" applyBorder="1" applyAlignment="1">
      <alignment horizontal="left" wrapText="1"/>
    </xf>
    <xf numFmtId="0" fontId="0" fillId="0" borderId="0" xfId="0" applyBorder="1" applyAlignment="1">
      <alignment horizontal="left" wrapText="1"/>
    </xf>
    <xf numFmtId="0" fontId="11" fillId="2" borderId="16" xfId="0" applyFont="1" applyFill="1" applyBorder="1" applyAlignment="1">
      <alignment horizontal="center"/>
    </xf>
    <xf numFmtId="0" fontId="11" fillId="2" borderId="17" xfId="0" applyFont="1" applyFill="1" applyBorder="1" applyAlignment="1">
      <alignment horizontal="center"/>
    </xf>
    <xf numFmtId="49" fontId="11" fillId="4" borderId="16" xfId="0" applyNumberFormat="1" applyFont="1" applyFill="1" applyBorder="1" applyAlignment="1">
      <alignment horizontal="left"/>
    </xf>
    <xf numFmtId="0" fontId="11" fillId="4" borderId="17" xfId="0" applyFont="1" applyFill="1" applyBorder="1" applyAlignment="1">
      <alignment horizontal="left"/>
    </xf>
    <xf numFmtId="0" fontId="11" fillId="2" borderId="1" xfId="0" applyFont="1" applyFill="1" applyBorder="1" applyAlignment="1">
      <alignment horizontal="center"/>
    </xf>
    <xf numFmtId="0" fontId="0" fillId="0" borderId="0" xfId="0" applyFont="1" applyAlignment="1">
      <alignment horizontal="right" wrapText="1"/>
    </xf>
    <xf numFmtId="0" fontId="11" fillId="3" borderId="1" xfId="0" applyFont="1" applyFill="1" applyBorder="1" applyAlignment="1">
      <alignment horizontal="left"/>
    </xf>
    <xf numFmtId="0" fontId="0" fillId="3" borderId="1" xfId="0" applyFont="1" applyFill="1" applyBorder="1" applyAlignment="1">
      <alignment horizontal="left"/>
    </xf>
    <xf numFmtId="10" fontId="2" fillId="0" borderId="0" xfId="2" applyNumberFormat="1" applyFont="1" applyAlignment="1">
      <alignment horizontal="center"/>
    </xf>
  </cellXfs>
  <cellStyles count="10">
    <cellStyle name="Hyperlink" xfId="9" builtinId="8"/>
    <cellStyle name="Hyperlink 2" xfId="1"/>
    <cellStyle name="Normal" xfId="0" builtinId="0"/>
    <cellStyle name="Normal 2" xfId="2"/>
    <cellStyle name="Normal 2 2" xfId="3"/>
    <cellStyle name="Normal 3" xfId="4"/>
    <cellStyle name="Normal 4" xfId="5"/>
    <cellStyle name="Normal 5" xfId="6"/>
    <cellStyle name="Normal_2010-11 Project Numbers Val_1 2" xfId="7"/>
    <cellStyle name="Normal_SASR 2" xfId="8"/>
  </cellStyles>
  <dxfs count="2">
    <dxf>
      <font>
        <b/>
        <i val="0"/>
        <color rgb="FF00B050"/>
      </font>
    </dxf>
    <dxf>
      <font>
        <b/>
        <i val="0"/>
        <color theme="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12.nysed.gov/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12.nysed.gov/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p12.nysed.gov/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12.nysed.gov/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w%20folder%20(2)\2012-13%20Consolidated%20Application\Copy%20of%202012-13%20ConApp%20Tracking%20Lo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chappo\AppData\Local\Microsoft\Windows\Temporary%20Internet%20Files\Content.Outlook\ELB529UU\1516DCIPTemplate-Fiscal%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
-Howe-Rosalie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t="str">
            <v/>
          </cell>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t="str">
            <v/>
          </cell>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t="str">
            <v/>
          </cell>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t="str">
            <v/>
          </cell>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t="str">
            <v/>
          </cell>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t="str">
            <v/>
          </cell>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t="str">
            <v/>
          </cell>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t="str">
            <v/>
          </cell>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t="str">
            <v/>
          </cell>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t="str">
            <v/>
          </cell>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t="str">
            <v/>
          </cell>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t="str">
            <v/>
          </cell>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t="str">
            <v/>
          </cell>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t="str">
            <v/>
          </cell>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t="str">
            <v/>
          </cell>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t="str">
            <v/>
          </cell>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t="str">
            <v/>
          </cell>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t="str">
            <v/>
          </cell>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t="str">
            <v/>
          </cell>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t="str">
            <v/>
          </cell>
          <cell r="O61" t="str">
            <v>TBD</v>
          </cell>
        </row>
        <row r="62">
          <cell r="A62" t="str">
            <v>332100010000</v>
          </cell>
          <cell r="B62" t="str">
            <v>NYC GEOG DIST #21 - BROOKLYN</v>
          </cell>
          <cell r="C62">
            <v>40</v>
          </cell>
          <cell r="D62">
            <v>4</v>
          </cell>
          <cell r="E62">
            <v>2</v>
          </cell>
          <cell r="F62">
            <v>6</v>
          </cell>
          <cell r="G62">
            <v>0.15</v>
          </cell>
          <cell r="K62">
            <v>40</v>
          </cell>
          <cell r="L62">
            <v>7</v>
          </cell>
          <cell r="M62" t="str">
            <v/>
          </cell>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t="str">
            <v/>
          </cell>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t="str">
            <v/>
          </cell>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t="str">
            <v/>
          </cell>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t="str">
            <v/>
          </cell>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t="str">
            <v/>
          </cell>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t="str">
            <v/>
          </cell>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t="str">
            <v/>
          </cell>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t="str">
            <v/>
          </cell>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t="str">
            <v/>
          </cell>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t="str">
            <v/>
          </cell>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t="str">
            <v/>
          </cell>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t="str">
            <v/>
          </cell>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t="str">
            <v/>
          </cell>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t="str">
            <v/>
          </cell>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t="str">
            <v/>
          </cell>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t="str">
            <v/>
          </cell>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t="str">
            <v/>
          </cell>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t="str">
            <v/>
          </cell>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t="str">
            <v/>
          </cell>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t="str">
            <v/>
          </cell>
          <cell r="G114">
            <v>1</v>
          </cell>
          <cell r="H114" t="str">
            <v>Yes</v>
          </cell>
        </row>
        <row r="115">
          <cell r="C115" t="str">
            <v>571000010018</v>
          </cell>
          <cell r="D115" t="str">
            <v>CORNING-PAINTED POST WEST HIGH SCH</v>
          </cell>
          <cell r="E115" t="str">
            <v>Priority</v>
          </cell>
          <cell r="H115" t="str">
            <v>No</v>
          </cell>
          <cell r="I115" t="str">
            <v/>
          </cell>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t="str">
            <v/>
          </cell>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t="str">
            <v/>
          </cell>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t="str">
            <v/>
          </cell>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t="str">
            <v/>
          </cell>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t="str">
            <v/>
          </cell>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t="str">
            <v/>
          </cell>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t="str">
            <v/>
          </cell>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t="str">
            <v/>
          </cell>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t="str">
            <v/>
          </cell>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t="str">
            <v/>
          </cell>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t="str">
            <v/>
          </cell>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t="str">
            <v/>
          </cell>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t="str">
            <v/>
          </cell>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t="str">
            <v/>
          </cell>
        </row>
        <row r="281">
          <cell r="C281" t="str">
            <v>261600010101</v>
          </cell>
          <cell r="D281" t="str">
            <v>INTEGRATED ARTS AND TECH HIGH SCHOOL</v>
          </cell>
          <cell r="E281" t="str">
            <v>Focus %</v>
          </cell>
          <cell r="H281" t="str">
            <v>No</v>
          </cell>
          <cell r="I281" t="str">
            <v/>
          </cell>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t="str">
            <v/>
          </cell>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t="str">
            <v/>
          </cell>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t="str">
            <v/>
          </cell>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t="str">
            <v/>
          </cell>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t="str">
            <v/>
          </cell>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t="str">
            <v/>
          </cell>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t="str">
            <v/>
          </cell>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t="str">
            <v/>
          </cell>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t="str">
            <v/>
          </cell>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t="str">
            <v/>
          </cell>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t="str">
            <v/>
          </cell>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t="str">
            <v/>
          </cell>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t="str">
            <v/>
          </cell>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t="str">
            <v/>
          </cell>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t="str">
            <v/>
          </cell>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t="str">
            <v/>
          </cell>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t="str">
            <v/>
          </cell>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t="str">
            <v/>
          </cell>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t="str">
            <v/>
          </cell>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t="str">
            <v/>
          </cell>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t="str">
            <v/>
          </cell>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s>
    <sheetDataSet>
      <sheetData sheetId="0"/>
      <sheetData sheetId="1"/>
      <sheetData sheetId="2"/>
      <sheetData sheetId="3">
        <row r="2">
          <cell r="A2">
            <v>0</v>
          </cell>
          <cell r="B2" t="str">
            <v>SCHOOL DISTRICT</v>
          </cell>
          <cell r="C2" t="str">
            <v>AGENCY</v>
          </cell>
          <cell r="D2" t="str">
            <v>2013-14
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cell r="B2" t="str">
            <v>LEA</v>
          </cell>
          <cell r="C2" t="str">
            <v>PART A</v>
          </cell>
          <cell r="D2" t="str">
            <v>PART D</v>
          </cell>
          <cell r="E2" t="str">
            <v>T-II</v>
          </cell>
          <cell r="F2" t="str">
            <v>T-III</v>
          </cell>
        </row>
        <row r="3">
          <cell r="A3" t="str">
            <v>010100010000</v>
          </cell>
          <cell r="B3" t="str">
            <v>ALBANY CITY SD</v>
          </cell>
          <cell r="C3">
            <v>3651565</v>
          </cell>
          <cell r="D3">
            <v>378633</v>
          </cell>
          <cell r="E3">
            <v>784788</v>
          </cell>
          <cell r="F3" t="str">
            <v>N/A</v>
          </cell>
        </row>
        <row r="4">
          <cell r="A4" t="str">
            <v>010100860829</v>
          </cell>
          <cell r="B4" t="str">
            <v>BRIGHTER CHOICE BOYS CS</v>
          </cell>
          <cell r="C4">
            <v>147578</v>
          </cell>
          <cell r="D4">
            <v>0</v>
          </cell>
          <cell r="E4">
            <v>10031</v>
          </cell>
          <cell r="F4" t="str">
            <v>N/A</v>
          </cell>
        </row>
        <row r="5">
          <cell r="A5" t="str">
            <v>010100860830</v>
          </cell>
          <cell r="B5" t="str">
            <v>BRIGHTER CHOICE GIRLS CS</v>
          </cell>
          <cell r="C5">
            <v>126744</v>
          </cell>
          <cell r="D5">
            <v>0</v>
          </cell>
          <cell r="E5">
            <v>8380</v>
          </cell>
          <cell r="F5" t="str">
            <v>N/A</v>
          </cell>
        </row>
        <row r="6">
          <cell r="A6" t="str">
            <v>010100860867</v>
          </cell>
          <cell r="B6" t="str">
            <v>KIPP TECH VALLEY CS</v>
          </cell>
          <cell r="C6">
            <v>148058</v>
          </cell>
          <cell r="D6">
            <v>0</v>
          </cell>
          <cell r="E6">
            <v>8996</v>
          </cell>
          <cell r="F6" t="str">
            <v>N/A</v>
          </cell>
        </row>
        <row r="7">
          <cell r="A7" t="str">
            <v>010100860892</v>
          </cell>
          <cell r="B7" t="str">
            <v>HENRY JOHNSON CS</v>
          </cell>
          <cell r="C7">
            <v>203046</v>
          </cell>
          <cell r="D7">
            <v>0</v>
          </cell>
          <cell r="E7">
            <v>9199</v>
          </cell>
          <cell r="F7" t="str">
            <v>N/A</v>
          </cell>
        </row>
        <row r="8">
          <cell r="A8" t="str">
            <v>010100860899</v>
          </cell>
          <cell r="B8" t="str">
            <v>ALBANY COMMUNITY CS</v>
          </cell>
          <cell r="C8">
            <v>269730</v>
          </cell>
          <cell r="D8">
            <v>0</v>
          </cell>
          <cell r="E8">
            <v>8505</v>
          </cell>
          <cell r="F8" t="str">
            <v>N/A</v>
          </cell>
        </row>
        <row r="9">
          <cell r="A9" t="str">
            <v>010100860907</v>
          </cell>
          <cell r="B9" t="str">
            <v>GREEN TECH HIGH CS</v>
          </cell>
          <cell r="C9">
            <v>161048</v>
          </cell>
          <cell r="D9">
            <v>0</v>
          </cell>
          <cell r="E9">
            <v>5565</v>
          </cell>
          <cell r="F9" t="str">
            <v>N/A</v>
          </cell>
        </row>
        <row r="10">
          <cell r="A10" t="str">
            <v>010100860960</v>
          </cell>
          <cell r="B10" t="str">
            <v>ALBANY LEADERSHIP CHARTER HS FOR GIRLS</v>
          </cell>
          <cell r="C10">
            <v>157215</v>
          </cell>
          <cell r="D10">
            <v>0</v>
          </cell>
          <cell r="E10">
            <v>7954</v>
          </cell>
          <cell r="F10" t="str">
            <v>N/A</v>
          </cell>
        </row>
        <row r="11">
          <cell r="A11" t="str">
            <v>010100860976</v>
          </cell>
          <cell r="B11" t="str">
            <v>BRIGHTER CHOICE MIDDLE SCH FOR BOYS</v>
          </cell>
          <cell r="C11">
            <v>79406</v>
          </cell>
          <cell r="D11">
            <v>0</v>
          </cell>
          <cell r="E11">
            <v>3761</v>
          </cell>
          <cell r="F11" t="str">
            <v>N/A</v>
          </cell>
        </row>
        <row r="12">
          <cell r="A12" t="str">
            <v>010100860977</v>
          </cell>
          <cell r="B12" t="str">
            <v>BRIGHTER CHOICE MIDDLE SCH FOR GIRLS</v>
          </cell>
          <cell r="C12">
            <v>76356</v>
          </cell>
          <cell r="D12">
            <v>0</v>
          </cell>
          <cell r="E12">
            <v>2917</v>
          </cell>
          <cell r="F12" t="str">
            <v>N/A</v>
          </cell>
        </row>
        <row r="13">
          <cell r="A13" t="str">
            <v>010201040000</v>
          </cell>
          <cell r="B13" t="str">
            <v>BERNE-KNOX-WESTERLO CSD</v>
          </cell>
          <cell r="C13">
            <v>107989</v>
          </cell>
          <cell r="D13">
            <v>0</v>
          </cell>
          <cell r="E13">
            <v>66176</v>
          </cell>
          <cell r="F13" t="str">
            <v>N/A</v>
          </cell>
        </row>
        <row r="14">
          <cell r="A14" t="str">
            <v>010306060000</v>
          </cell>
          <cell r="B14" t="str">
            <v>BETHLEHEM CSD</v>
          </cell>
          <cell r="C14">
            <v>236946</v>
          </cell>
          <cell r="D14">
            <v>65751</v>
          </cell>
          <cell r="E14">
            <v>104771</v>
          </cell>
          <cell r="F14" t="str">
            <v>N/A</v>
          </cell>
        </row>
        <row r="15">
          <cell r="A15" t="str">
            <v>010402060000</v>
          </cell>
          <cell r="B15" t="str">
            <v>RAVENA-COEYMANS-SELKIRK</v>
          </cell>
          <cell r="C15">
            <v>237888</v>
          </cell>
          <cell r="D15">
            <v>0</v>
          </cell>
          <cell r="E15">
            <v>94142</v>
          </cell>
          <cell r="F15" t="str">
            <v>N/A</v>
          </cell>
        </row>
        <row r="16">
          <cell r="A16" t="str">
            <v>010500010000</v>
          </cell>
          <cell r="B16" t="str">
            <v>COHOES CITY SD</v>
          </cell>
          <cell r="C16">
            <v>653014</v>
          </cell>
          <cell r="D16">
            <v>0</v>
          </cell>
          <cell r="E16">
            <v>151773</v>
          </cell>
          <cell r="F16" t="str">
            <v>N/A</v>
          </cell>
        </row>
        <row r="17">
          <cell r="A17" t="str">
            <v>010601060000</v>
          </cell>
          <cell r="B17" t="str">
            <v>SOUTH COLONIE CSD</v>
          </cell>
          <cell r="C17">
            <v>487794</v>
          </cell>
          <cell r="D17">
            <v>149640</v>
          </cell>
          <cell r="E17">
            <v>158762</v>
          </cell>
          <cell r="F17" t="str">
            <v>N/A</v>
          </cell>
        </row>
        <row r="18">
          <cell r="A18" t="str">
            <v>010615020000</v>
          </cell>
          <cell r="B18" t="str">
            <v>MENANDS UFSD</v>
          </cell>
          <cell r="C18">
            <v>31132</v>
          </cell>
          <cell r="D18">
            <v>0</v>
          </cell>
          <cell r="E18">
            <v>11625</v>
          </cell>
          <cell r="F18" t="str">
            <v>N/A</v>
          </cell>
        </row>
        <row r="19">
          <cell r="A19" t="str">
            <v>010623060000</v>
          </cell>
          <cell r="B19" t="str">
            <v>NORTH COLONIE CSD</v>
          </cell>
          <cell r="C19">
            <v>317639</v>
          </cell>
          <cell r="D19">
            <v>20405</v>
          </cell>
          <cell r="E19" t="e">
            <v>#N/A</v>
          </cell>
          <cell r="F19" t="str">
            <v>N/A</v>
          </cell>
        </row>
        <row r="20">
          <cell r="A20" t="str">
            <v>010701030000</v>
          </cell>
          <cell r="B20" t="str">
            <v>GREEN ISLAND UFSD</v>
          </cell>
          <cell r="C20">
            <v>58399</v>
          </cell>
          <cell r="D20">
            <v>0</v>
          </cell>
          <cell r="E20">
            <v>10552</v>
          </cell>
          <cell r="F20" t="str">
            <v>N/A</v>
          </cell>
        </row>
        <row r="21">
          <cell r="A21" t="str">
            <v>010802060000</v>
          </cell>
          <cell r="B21" t="str">
            <v>GUILDERLAND CSD</v>
          </cell>
          <cell r="C21">
            <v>253328</v>
          </cell>
          <cell r="D21">
            <v>0</v>
          </cell>
          <cell r="E21">
            <v>126864</v>
          </cell>
          <cell r="F21" t="str">
            <v>N/A</v>
          </cell>
        </row>
        <row r="22">
          <cell r="A22" t="str">
            <v>011003060000</v>
          </cell>
          <cell r="B22" t="str">
            <v>VOORHEESVILLE CSD</v>
          </cell>
          <cell r="C22">
            <v>69867</v>
          </cell>
          <cell r="D22">
            <v>0</v>
          </cell>
          <cell r="E22">
            <v>22454</v>
          </cell>
          <cell r="F22" t="str">
            <v>N/A</v>
          </cell>
        </row>
        <row r="23">
          <cell r="A23" t="str">
            <v>011200010000</v>
          </cell>
          <cell r="B23" t="str">
            <v>WATERVLIET CITY SD</v>
          </cell>
          <cell r="C23">
            <v>401837</v>
          </cell>
          <cell r="D23">
            <v>11336</v>
          </cell>
          <cell r="E23">
            <v>86693</v>
          </cell>
          <cell r="F23" t="str">
            <v>N/A</v>
          </cell>
        </row>
        <row r="24">
          <cell r="A24" t="str">
            <v>020101040000</v>
          </cell>
          <cell r="B24" t="str">
            <v>ALFRED-ALMOND CSD</v>
          </cell>
          <cell r="C24">
            <v>71279</v>
          </cell>
          <cell r="D24">
            <v>0</v>
          </cell>
          <cell r="E24">
            <v>35978</v>
          </cell>
          <cell r="F24" t="str">
            <v>N/A</v>
          </cell>
        </row>
        <row r="25">
          <cell r="A25" t="str">
            <v>020601040000</v>
          </cell>
          <cell r="B25" t="str">
            <v>ANDOVER CSD</v>
          </cell>
          <cell r="C25">
            <v>110948</v>
          </cell>
          <cell r="D25">
            <v>0</v>
          </cell>
          <cell r="E25">
            <v>23313</v>
          </cell>
          <cell r="F25" t="str">
            <v>N/A</v>
          </cell>
        </row>
        <row r="26">
          <cell r="A26" t="str">
            <v>020702040000</v>
          </cell>
          <cell r="B26" t="str">
            <v>GENESEE VALLEY CSD</v>
          </cell>
          <cell r="C26">
            <v>140381</v>
          </cell>
          <cell r="D26">
            <v>9069</v>
          </cell>
          <cell r="E26">
            <v>45022</v>
          </cell>
          <cell r="F26" t="str">
            <v>N/A</v>
          </cell>
        </row>
        <row r="27">
          <cell r="A27" t="str">
            <v>020801040000</v>
          </cell>
          <cell r="B27" t="str">
            <v>BELFAST CSD</v>
          </cell>
          <cell r="C27">
            <v>171078</v>
          </cell>
          <cell r="D27">
            <v>0</v>
          </cell>
          <cell r="E27">
            <v>29709</v>
          </cell>
          <cell r="F27" t="str">
            <v>N/A</v>
          </cell>
        </row>
        <row r="28">
          <cell r="A28" t="str">
            <v>021102040000</v>
          </cell>
          <cell r="B28" t="str">
            <v>CANASERAGA CSD</v>
          </cell>
          <cell r="C28">
            <v>81485</v>
          </cell>
          <cell r="D28">
            <v>0</v>
          </cell>
          <cell r="E28">
            <v>11097</v>
          </cell>
          <cell r="F28" t="str">
            <v>N/A</v>
          </cell>
        </row>
        <row r="29">
          <cell r="A29" t="str">
            <v>021601040000</v>
          </cell>
          <cell r="B29" t="str">
            <v>FRIENDSHIP CSD</v>
          </cell>
          <cell r="C29">
            <v>132984</v>
          </cell>
          <cell r="D29">
            <v>0</v>
          </cell>
          <cell r="E29">
            <v>39279</v>
          </cell>
          <cell r="F29" t="str">
            <v>N/A</v>
          </cell>
        </row>
        <row r="30">
          <cell r="A30" t="str">
            <v>022001040000</v>
          </cell>
          <cell r="B30" t="str">
            <v>FILLMORE CSD</v>
          </cell>
          <cell r="C30">
            <v>317535</v>
          </cell>
          <cell r="D30">
            <v>0</v>
          </cell>
          <cell r="E30">
            <v>54888</v>
          </cell>
          <cell r="F30" t="str">
            <v>N/A</v>
          </cell>
        </row>
        <row r="31">
          <cell r="A31" t="str">
            <v>022101040000</v>
          </cell>
          <cell r="B31" t="str">
            <v>WHITESVILLE CSD</v>
          </cell>
          <cell r="C31">
            <v>52514</v>
          </cell>
          <cell r="D31">
            <v>0</v>
          </cell>
          <cell r="E31">
            <v>13355</v>
          </cell>
          <cell r="F31" t="str">
            <v>N/A</v>
          </cell>
        </row>
        <row r="32">
          <cell r="A32" t="str">
            <v>022302040000</v>
          </cell>
          <cell r="B32" t="str">
            <v>CUBA-RUSHFORD CSD</v>
          </cell>
          <cell r="C32">
            <v>210520</v>
          </cell>
          <cell r="D32">
            <v>0</v>
          </cell>
          <cell r="E32">
            <v>71722</v>
          </cell>
          <cell r="F32" t="str">
            <v>N/A</v>
          </cell>
        </row>
        <row r="33">
          <cell r="A33" t="str">
            <v>022401040000</v>
          </cell>
          <cell r="B33" t="str">
            <v>SCIO CSD</v>
          </cell>
          <cell r="C33">
            <v>84147</v>
          </cell>
          <cell r="D33">
            <v>0</v>
          </cell>
          <cell r="E33">
            <v>28106</v>
          </cell>
          <cell r="F33" t="str">
            <v>N/A</v>
          </cell>
        </row>
        <row r="34">
          <cell r="A34" t="str">
            <v>022601060000</v>
          </cell>
          <cell r="B34" t="str">
            <v>WELLSVILLE CSD</v>
          </cell>
          <cell r="C34">
            <v>316176</v>
          </cell>
          <cell r="D34">
            <v>0</v>
          </cell>
          <cell r="E34">
            <v>83314</v>
          </cell>
          <cell r="F34" t="str">
            <v>N/A</v>
          </cell>
        </row>
        <row r="35">
          <cell r="A35" t="str">
            <v>022902040000</v>
          </cell>
          <cell r="B35" t="str">
            <v>BOLIVAR-RICHBURG CSD</v>
          </cell>
          <cell r="C35">
            <v>224262</v>
          </cell>
          <cell r="D35">
            <v>0</v>
          </cell>
          <cell r="E35">
            <v>73710</v>
          </cell>
          <cell r="F35" t="str">
            <v>N/A</v>
          </cell>
        </row>
        <row r="36">
          <cell r="A36" t="str">
            <v>030101060000</v>
          </cell>
          <cell r="B36" t="str">
            <v>CHENANGO FORKS CSD</v>
          </cell>
          <cell r="C36">
            <v>187735</v>
          </cell>
          <cell r="D36">
            <v>0</v>
          </cell>
          <cell r="E36">
            <v>78255</v>
          </cell>
          <cell r="F36" t="str">
            <v>N/A</v>
          </cell>
        </row>
        <row r="37">
          <cell r="A37" t="str">
            <v>030200010000</v>
          </cell>
          <cell r="B37" t="str">
            <v>BINGHAMTON CITY SD</v>
          </cell>
          <cell r="C37">
            <v>3107885</v>
          </cell>
          <cell r="D37">
            <v>27207</v>
          </cell>
          <cell r="E37">
            <v>522626</v>
          </cell>
          <cell r="F37" t="str">
            <v>N/A</v>
          </cell>
        </row>
        <row r="38">
          <cell r="A38" t="str">
            <v>030501040000</v>
          </cell>
          <cell r="B38" t="str">
            <v>HARPURSVILLE CSD</v>
          </cell>
          <cell r="C38">
            <v>225354</v>
          </cell>
          <cell r="D38">
            <v>0</v>
          </cell>
          <cell r="E38">
            <v>68879</v>
          </cell>
          <cell r="F38" t="str">
            <v>N/A</v>
          </cell>
        </row>
        <row r="39">
          <cell r="A39" t="str">
            <v>030601060000</v>
          </cell>
          <cell r="B39" t="str">
            <v>SUSQUEHANNA VALLEY CSD</v>
          </cell>
          <cell r="C39">
            <v>393203</v>
          </cell>
          <cell r="D39">
            <v>0</v>
          </cell>
          <cell r="E39">
            <v>81672</v>
          </cell>
          <cell r="F39" t="str">
            <v>N/A</v>
          </cell>
        </row>
        <row r="40">
          <cell r="A40" t="str">
            <v>030701060000</v>
          </cell>
          <cell r="B40" t="str">
            <v>CHENANGO VALLEY CSD</v>
          </cell>
          <cell r="C40">
            <v>355999</v>
          </cell>
          <cell r="D40">
            <v>88423</v>
          </cell>
          <cell r="E40">
            <v>49272</v>
          </cell>
          <cell r="F40" t="str">
            <v>N/A</v>
          </cell>
        </row>
        <row r="41">
          <cell r="A41" t="str">
            <v>031101060000</v>
          </cell>
          <cell r="B41" t="str">
            <v>MAINE-ENDWELL CSD</v>
          </cell>
          <cell r="C41">
            <v>243793</v>
          </cell>
          <cell r="D41">
            <v>0</v>
          </cell>
          <cell r="E41">
            <v>93199</v>
          </cell>
          <cell r="F41" t="str">
            <v>N/A</v>
          </cell>
        </row>
        <row r="42">
          <cell r="A42" t="str">
            <v>031301040000</v>
          </cell>
          <cell r="B42" t="str">
            <v>DEPOSIT CSD</v>
          </cell>
          <cell r="C42">
            <v>228011</v>
          </cell>
          <cell r="D42">
            <v>0</v>
          </cell>
          <cell r="E42">
            <v>63224</v>
          </cell>
          <cell r="F42" t="str">
            <v>N/A</v>
          </cell>
        </row>
        <row r="43">
          <cell r="A43" t="str">
            <v>031401060000</v>
          </cell>
          <cell r="B43" t="str">
            <v>WHITNEY POINT CSD</v>
          </cell>
          <cell r="C43">
            <v>443882</v>
          </cell>
          <cell r="D43">
            <v>0</v>
          </cell>
          <cell r="E43">
            <v>102207</v>
          </cell>
          <cell r="F43" t="str">
            <v>N/A</v>
          </cell>
        </row>
        <row r="44">
          <cell r="A44" t="str">
            <v>031501060000</v>
          </cell>
          <cell r="B44" t="str">
            <v>UNION-ENDICOTT CSD</v>
          </cell>
          <cell r="C44">
            <v>933775</v>
          </cell>
          <cell r="D44">
            <v>2267</v>
          </cell>
          <cell r="E44">
            <v>178004</v>
          </cell>
          <cell r="F44" t="str">
            <v>N/A</v>
          </cell>
        </row>
        <row r="45">
          <cell r="A45" t="str">
            <v>031502060000</v>
          </cell>
          <cell r="B45" t="str">
            <v>JOHNSON CITY CSD</v>
          </cell>
          <cell r="C45">
            <v>745996</v>
          </cell>
          <cell r="D45">
            <v>0</v>
          </cell>
          <cell r="E45">
            <v>146934</v>
          </cell>
          <cell r="F45" t="str">
            <v>N/A</v>
          </cell>
        </row>
        <row r="46">
          <cell r="A46" t="str">
            <v>031601060000</v>
          </cell>
          <cell r="B46" t="str">
            <v>VESTAL CSD</v>
          </cell>
          <cell r="C46">
            <v>315361</v>
          </cell>
          <cell r="D46">
            <v>0</v>
          </cell>
          <cell r="E46">
            <v>134268</v>
          </cell>
          <cell r="F46" t="str">
            <v>N/A</v>
          </cell>
        </row>
        <row r="47">
          <cell r="A47" t="str">
            <v>031701060000</v>
          </cell>
          <cell r="B47" t="str">
            <v>WINDSOR CSD</v>
          </cell>
          <cell r="C47">
            <v>309959</v>
          </cell>
          <cell r="D47">
            <v>0</v>
          </cell>
          <cell r="E47">
            <v>82993</v>
          </cell>
          <cell r="F47" t="str">
            <v>N/A</v>
          </cell>
        </row>
        <row r="48">
          <cell r="A48" t="str">
            <v>034240086148</v>
          </cell>
          <cell r="B48" t="str">
            <v>MIDDLE VILLAGE PREP CS</v>
          </cell>
          <cell r="C48">
            <v>31176</v>
          </cell>
          <cell r="D48">
            <v>0</v>
          </cell>
          <cell r="E48">
            <v>5445</v>
          </cell>
          <cell r="F48" t="str">
            <v>N/A</v>
          </cell>
        </row>
        <row r="49">
          <cell r="A49" t="str">
            <v>040204040000</v>
          </cell>
          <cell r="B49" t="str">
            <v>WEST VALLEY CSD</v>
          </cell>
          <cell r="C49">
            <v>57084</v>
          </cell>
          <cell r="D49">
            <v>0</v>
          </cell>
          <cell r="E49">
            <v>13468</v>
          </cell>
          <cell r="F49" t="str">
            <v>N/A</v>
          </cell>
        </row>
        <row r="50">
          <cell r="A50" t="str">
            <v>040302060000</v>
          </cell>
          <cell r="B50" t="str">
            <v>ALLEGANY - LIMESTONE CSD</v>
          </cell>
          <cell r="C50">
            <v>164005</v>
          </cell>
          <cell r="D50">
            <v>0</v>
          </cell>
          <cell r="E50">
            <v>55143</v>
          </cell>
          <cell r="F50" t="str">
            <v>N/A</v>
          </cell>
        </row>
        <row r="51">
          <cell r="A51" t="str">
            <v>040901040000</v>
          </cell>
          <cell r="B51" t="str">
            <v>ELLICOTTVILLE CSD</v>
          </cell>
          <cell r="C51">
            <v>60359</v>
          </cell>
          <cell r="D51">
            <v>0</v>
          </cell>
          <cell r="E51">
            <v>27862</v>
          </cell>
          <cell r="F51" t="str">
            <v>N/A</v>
          </cell>
        </row>
        <row r="52">
          <cell r="A52" t="str">
            <v>041101040000</v>
          </cell>
          <cell r="B52" t="str">
            <v>FRANKLINVILLE CSD</v>
          </cell>
          <cell r="C52">
            <v>231811</v>
          </cell>
          <cell r="D52">
            <v>0</v>
          </cell>
          <cell r="E52">
            <v>65815</v>
          </cell>
          <cell r="F52" t="str">
            <v>N/A</v>
          </cell>
        </row>
        <row r="53">
          <cell r="A53" t="str">
            <v>041401040000</v>
          </cell>
          <cell r="B53" t="str">
            <v>HINSDALE CSD</v>
          </cell>
          <cell r="C53">
            <v>139088</v>
          </cell>
          <cell r="D53">
            <v>0</v>
          </cell>
          <cell r="E53">
            <v>39668</v>
          </cell>
          <cell r="F53" t="str">
            <v>N/A</v>
          </cell>
        </row>
        <row r="54">
          <cell r="A54" t="str">
            <v>042302040000</v>
          </cell>
          <cell r="B54" t="str">
            <v>CATTARAUGUS CSD</v>
          </cell>
          <cell r="C54">
            <v>285520</v>
          </cell>
          <cell r="D54">
            <v>20405</v>
          </cell>
          <cell r="E54">
            <v>62790</v>
          </cell>
          <cell r="F54" t="str">
            <v>N/A</v>
          </cell>
        </row>
        <row r="55">
          <cell r="A55" t="str">
            <v>042400010000</v>
          </cell>
          <cell r="B55" t="str">
            <v>OLEAN CITY SD</v>
          </cell>
          <cell r="C55">
            <v>674798</v>
          </cell>
          <cell r="D55">
            <v>0</v>
          </cell>
          <cell r="E55">
            <v>173030</v>
          </cell>
          <cell r="F55" t="str">
            <v>N/A</v>
          </cell>
        </row>
        <row r="56">
          <cell r="A56" t="str">
            <v>042801060000</v>
          </cell>
          <cell r="B56" t="str">
            <v>GOWANDA CSD</v>
          </cell>
          <cell r="C56">
            <v>334079</v>
          </cell>
          <cell r="D56">
            <v>0</v>
          </cell>
          <cell r="E56">
            <v>83738</v>
          </cell>
          <cell r="F56" t="str">
            <v>N/A</v>
          </cell>
        </row>
        <row r="57">
          <cell r="A57" t="str">
            <v>042901040000</v>
          </cell>
          <cell r="B57" t="str">
            <v>PORTVILLE CSD</v>
          </cell>
          <cell r="C57">
            <v>167396</v>
          </cell>
          <cell r="D57">
            <v>9069</v>
          </cell>
          <cell r="E57">
            <v>51423</v>
          </cell>
          <cell r="F57" t="str">
            <v>N/A</v>
          </cell>
        </row>
        <row r="58">
          <cell r="A58" t="str">
            <v>043001040000</v>
          </cell>
          <cell r="B58" t="str">
            <v>RANDOLPH CSD</v>
          </cell>
          <cell r="C58">
            <v>410574</v>
          </cell>
          <cell r="D58">
            <v>0</v>
          </cell>
          <cell r="E58">
            <v>94120</v>
          </cell>
          <cell r="F58" t="str">
            <v>N/A</v>
          </cell>
        </row>
        <row r="59">
          <cell r="A59" t="str">
            <v>043011020000</v>
          </cell>
          <cell r="B59" t="str">
            <v>Randolph Academy</v>
          </cell>
          <cell r="C59">
            <v>10234</v>
          </cell>
          <cell r="D59">
            <v>70285</v>
          </cell>
          <cell r="E59">
            <v>3894</v>
          </cell>
          <cell r="F59" t="str">
            <v>N/A</v>
          </cell>
        </row>
        <row r="60">
          <cell r="A60" t="str">
            <v>043200050000</v>
          </cell>
          <cell r="B60" t="str">
            <v>SALAMANCA CITY SD</v>
          </cell>
          <cell r="C60">
            <v>493677</v>
          </cell>
          <cell r="D60">
            <v>9069</v>
          </cell>
          <cell r="E60">
            <v>108055</v>
          </cell>
          <cell r="F60" t="str">
            <v>N/A</v>
          </cell>
        </row>
        <row r="61">
          <cell r="A61" t="str">
            <v>043501060000</v>
          </cell>
          <cell r="B61" t="str">
            <v>YORKSHIRE-PIONEER CSD</v>
          </cell>
          <cell r="C61">
            <v>412228</v>
          </cell>
          <cell r="D61">
            <v>0</v>
          </cell>
          <cell r="E61">
            <v>135814</v>
          </cell>
          <cell r="F61" t="str">
            <v>N/A</v>
          </cell>
        </row>
        <row r="62">
          <cell r="A62" t="str">
            <v>050100010000</v>
          </cell>
          <cell r="B62" t="str">
            <v>AUBURN CITY SD</v>
          </cell>
          <cell r="C62">
            <v>1083533</v>
          </cell>
          <cell r="D62">
            <v>97492</v>
          </cell>
          <cell r="E62">
            <v>280953</v>
          </cell>
          <cell r="F62" t="str">
            <v>N/A</v>
          </cell>
        </row>
        <row r="63">
          <cell r="A63" t="str">
            <v>500301040000</v>
          </cell>
          <cell r="B63" t="str">
            <v>WEEDSPORT CSD</v>
          </cell>
          <cell r="C63">
            <v>90517</v>
          </cell>
          <cell r="D63">
            <v>56682</v>
          </cell>
          <cell r="E63" t="e">
            <v>#N/A</v>
          </cell>
          <cell r="F63" t="str">
            <v>N/A</v>
          </cell>
        </row>
        <row r="64">
          <cell r="A64" t="str">
            <v>050401040000</v>
          </cell>
          <cell r="B64" t="str">
            <v>CATO-MERIDIAN CSD</v>
          </cell>
          <cell r="C64">
            <v>208308</v>
          </cell>
          <cell r="D64">
            <v>0</v>
          </cell>
          <cell r="E64">
            <v>54432</v>
          </cell>
          <cell r="F64" t="str">
            <v>N/A</v>
          </cell>
        </row>
        <row r="65">
          <cell r="A65" t="str">
            <v>050701040000</v>
          </cell>
          <cell r="B65" t="str">
            <v>SOUTHERN CAYUGA CSD</v>
          </cell>
          <cell r="C65">
            <v>136226</v>
          </cell>
          <cell r="D65">
            <v>0</v>
          </cell>
          <cell r="E65">
            <v>50325</v>
          </cell>
          <cell r="F65" t="str">
            <v>N/A</v>
          </cell>
        </row>
        <row r="66">
          <cell r="A66" t="str">
            <v>051101040000</v>
          </cell>
          <cell r="B66" t="str">
            <v>PORT BYRON CSD</v>
          </cell>
          <cell r="C66">
            <v>163957</v>
          </cell>
          <cell r="D66">
            <v>0</v>
          </cell>
          <cell r="E66">
            <v>62813</v>
          </cell>
          <cell r="F66" t="str">
            <v>N/A</v>
          </cell>
        </row>
        <row r="67">
          <cell r="A67" t="str">
            <v>051301040000</v>
          </cell>
          <cell r="B67" t="str">
            <v>MORAVIA CSD</v>
          </cell>
          <cell r="C67">
            <v>193077</v>
          </cell>
          <cell r="D67">
            <v>0</v>
          </cell>
          <cell r="E67">
            <v>59179</v>
          </cell>
          <cell r="F67" t="str">
            <v>N/A</v>
          </cell>
        </row>
        <row r="68">
          <cell r="A68" t="str">
            <v>051901040000</v>
          </cell>
          <cell r="B68" t="str">
            <v>UNION SPRINGS CSD</v>
          </cell>
          <cell r="C68">
            <v>114056</v>
          </cell>
          <cell r="D68">
            <v>0</v>
          </cell>
          <cell r="E68">
            <v>41398</v>
          </cell>
          <cell r="F68" t="str">
            <v>N/A</v>
          </cell>
        </row>
        <row r="69">
          <cell r="A69" t="str">
            <v>060201060000</v>
          </cell>
          <cell r="B69" t="str">
            <v>SOUTHWESTERN CSD (JAMES</v>
          </cell>
          <cell r="C69">
            <v>208944</v>
          </cell>
          <cell r="D69">
            <v>0</v>
          </cell>
          <cell r="E69">
            <v>56335</v>
          </cell>
          <cell r="F69" t="str">
            <v>N/A</v>
          </cell>
        </row>
        <row r="70">
          <cell r="A70" t="str">
            <v>060301040000</v>
          </cell>
          <cell r="B70" t="str">
            <v>FREWSBURG CSD</v>
          </cell>
          <cell r="C70">
            <v>118382</v>
          </cell>
          <cell r="D70">
            <v>0</v>
          </cell>
          <cell r="E70">
            <v>44930</v>
          </cell>
          <cell r="F70" t="str">
            <v>N/A</v>
          </cell>
        </row>
        <row r="71">
          <cell r="A71" t="str">
            <v>060401040000</v>
          </cell>
          <cell r="B71" t="str">
            <v>CASSADAGA VALLEY CSD</v>
          </cell>
          <cell r="C71">
            <v>271969</v>
          </cell>
          <cell r="D71">
            <v>0</v>
          </cell>
          <cell r="E71">
            <v>92502</v>
          </cell>
          <cell r="F71" t="str">
            <v>N/A</v>
          </cell>
        </row>
        <row r="72">
          <cell r="A72" t="str">
            <v>060503040000</v>
          </cell>
          <cell r="B72" t="str">
            <v>CHAUTAUQUA LAKE CSD</v>
          </cell>
          <cell r="C72">
            <v>194945</v>
          </cell>
          <cell r="D72">
            <v>36276</v>
          </cell>
          <cell r="E72">
            <v>52804</v>
          </cell>
          <cell r="F72" t="str">
            <v>N/A</v>
          </cell>
        </row>
        <row r="73">
          <cell r="A73" t="str">
            <v>060601040000</v>
          </cell>
          <cell r="B73" t="str">
            <v>PINE VALLEY CSD (SOUTH</v>
          </cell>
          <cell r="C73">
            <v>368985</v>
          </cell>
          <cell r="D73">
            <v>0</v>
          </cell>
          <cell r="E73">
            <v>74032</v>
          </cell>
          <cell r="F73" t="str">
            <v>N/A</v>
          </cell>
        </row>
        <row r="74">
          <cell r="A74" t="str">
            <v>060701040000</v>
          </cell>
          <cell r="B74" t="str">
            <v>CLYMER CSD</v>
          </cell>
          <cell r="C74">
            <v>232087</v>
          </cell>
          <cell r="D74">
            <v>0</v>
          </cell>
          <cell r="E74">
            <v>30412</v>
          </cell>
          <cell r="F74" t="str">
            <v>N/A</v>
          </cell>
        </row>
        <row r="75">
          <cell r="A75" t="str">
            <v>060800010000</v>
          </cell>
          <cell r="B75" t="str">
            <v>DUNKIRK CITY SD</v>
          </cell>
          <cell r="C75">
            <v>1269055</v>
          </cell>
          <cell r="D75">
            <v>0</v>
          </cell>
          <cell r="E75">
            <v>194556</v>
          </cell>
          <cell r="F75" t="str">
            <v>N/A</v>
          </cell>
        </row>
        <row r="76">
          <cell r="A76" t="str">
            <v>061001040000</v>
          </cell>
          <cell r="B76" t="str">
            <v>BEMUS POINT CSD</v>
          </cell>
          <cell r="C76">
            <v>82923</v>
          </cell>
          <cell r="D76">
            <v>0</v>
          </cell>
          <cell r="E76">
            <v>29886</v>
          </cell>
          <cell r="F76" t="str">
            <v>N/A</v>
          </cell>
        </row>
        <row r="77">
          <cell r="A77" t="str">
            <v>061101040000</v>
          </cell>
          <cell r="B77" t="str">
            <v>FALCONER CSD</v>
          </cell>
          <cell r="C77">
            <v>249811</v>
          </cell>
          <cell r="D77">
            <v>2267</v>
          </cell>
          <cell r="E77">
            <v>70900</v>
          </cell>
          <cell r="F77" t="str">
            <v>N/A</v>
          </cell>
        </row>
        <row r="78">
          <cell r="A78" t="str">
            <v>061501040000</v>
          </cell>
          <cell r="B78" t="str">
            <v>SILVER CREEK CSD</v>
          </cell>
          <cell r="C78">
            <v>244108</v>
          </cell>
          <cell r="D78">
            <v>0</v>
          </cell>
          <cell r="E78">
            <v>59586</v>
          </cell>
          <cell r="F78" t="str">
            <v>N/A</v>
          </cell>
        </row>
        <row r="79">
          <cell r="A79" t="str">
            <v>061503040000</v>
          </cell>
          <cell r="B79" t="str">
            <v>FORESTVILLE CSD</v>
          </cell>
          <cell r="C79">
            <v>121968</v>
          </cell>
          <cell r="D79">
            <v>0</v>
          </cell>
          <cell r="E79">
            <v>35705</v>
          </cell>
          <cell r="F79" t="str">
            <v>N/A</v>
          </cell>
        </row>
        <row r="80">
          <cell r="A80" t="str">
            <v>061601040000</v>
          </cell>
          <cell r="B80" t="str">
            <v>PANAMA CSD</v>
          </cell>
          <cell r="C80">
            <v>154246</v>
          </cell>
          <cell r="D80">
            <v>0</v>
          </cell>
          <cell r="E80">
            <v>35181</v>
          </cell>
          <cell r="F80" t="str">
            <v>N/A</v>
          </cell>
        </row>
        <row r="81">
          <cell r="A81" t="str">
            <v>061700010000</v>
          </cell>
          <cell r="B81" t="str">
            <v>JAMESTOWN CITY SD</v>
          </cell>
          <cell r="C81">
            <v>2241840</v>
          </cell>
          <cell r="D81">
            <v>115631</v>
          </cell>
          <cell r="E81">
            <v>426484</v>
          </cell>
          <cell r="F81">
            <v>34864</v>
          </cell>
        </row>
        <row r="82">
          <cell r="A82" t="str">
            <v>062201060000</v>
          </cell>
          <cell r="B82" t="str">
            <v>FREDONIA CSD</v>
          </cell>
          <cell r="C82">
            <v>205196</v>
          </cell>
          <cell r="D82">
            <v>0</v>
          </cell>
          <cell r="E82">
            <v>89266</v>
          </cell>
          <cell r="F82" t="str">
            <v>N/A</v>
          </cell>
        </row>
        <row r="83">
          <cell r="A83" t="str">
            <v>062301040000</v>
          </cell>
          <cell r="B83" t="str">
            <v>BROCTON CSD</v>
          </cell>
          <cell r="C83">
            <v>189579</v>
          </cell>
          <cell r="D83">
            <v>0</v>
          </cell>
          <cell r="E83">
            <v>56461</v>
          </cell>
          <cell r="F83" t="str">
            <v>N/A</v>
          </cell>
        </row>
        <row r="84">
          <cell r="A84" t="str">
            <v>062401040000</v>
          </cell>
          <cell r="B84" t="str">
            <v>RIPLEY CSD</v>
          </cell>
          <cell r="C84">
            <v>67165</v>
          </cell>
          <cell r="D84">
            <v>0</v>
          </cell>
          <cell r="E84">
            <v>25249</v>
          </cell>
          <cell r="F84" t="str">
            <v>N/A</v>
          </cell>
        </row>
        <row r="85">
          <cell r="A85" t="str">
            <v>062601040000</v>
          </cell>
          <cell r="B85" t="str">
            <v>SHERMAN CSD</v>
          </cell>
          <cell r="C85">
            <v>211642</v>
          </cell>
          <cell r="D85">
            <v>0</v>
          </cell>
          <cell r="E85">
            <v>32574</v>
          </cell>
          <cell r="F85" t="str">
            <v>N/A</v>
          </cell>
        </row>
        <row r="86">
          <cell r="A86" t="str">
            <v>062901040000</v>
          </cell>
          <cell r="B86" t="str">
            <v>WESTFIELD CSD</v>
          </cell>
          <cell r="C86">
            <v>189545</v>
          </cell>
          <cell r="D86">
            <v>0</v>
          </cell>
          <cell r="E86">
            <v>41542</v>
          </cell>
          <cell r="F86" t="str">
            <v>N/A</v>
          </cell>
        </row>
        <row r="87">
          <cell r="A87" t="str">
            <v>070600010000</v>
          </cell>
          <cell r="B87" t="str">
            <v>ELMIRA CITY SD</v>
          </cell>
          <cell r="C87">
            <v>2616386</v>
          </cell>
          <cell r="D87">
            <v>108829</v>
          </cell>
          <cell r="E87">
            <v>587247</v>
          </cell>
          <cell r="F87" t="str">
            <v>N/A</v>
          </cell>
        </row>
        <row r="88">
          <cell r="A88" t="str">
            <v>070901060000</v>
          </cell>
          <cell r="B88" t="str">
            <v>HORSEHEADS CSD</v>
          </cell>
          <cell r="C88">
            <v>426513</v>
          </cell>
          <cell r="D88">
            <v>0</v>
          </cell>
          <cell r="E88">
            <v>115304</v>
          </cell>
          <cell r="F88" t="str">
            <v>N/A</v>
          </cell>
        </row>
        <row r="89">
          <cell r="A89" t="str">
            <v>070902060000</v>
          </cell>
          <cell r="B89" t="str">
            <v>ELMIRA HTS CSD</v>
          </cell>
          <cell r="C89">
            <v>250341</v>
          </cell>
          <cell r="D89">
            <v>0</v>
          </cell>
          <cell r="E89">
            <v>45987</v>
          </cell>
          <cell r="F89" t="str">
            <v>N/A</v>
          </cell>
        </row>
        <row r="90">
          <cell r="A90" t="str">
            <v>080101040000</v>
          </cell>
          <cell r="B90" t="str">
            <v>AFTON CSD</v>
          </cell>
          <cell r="C90">
            <v>168398</v>
          </cell>
          <cell r="D90">
            <v>0</v>
          </cell>
          <cell r="E90">
            <v>34523</v>
          </cell>
          <cell r="F90" t="str">
            <v>N/A</v>
          </cell>
        </row>
        <row r="91">
          <cell r="A91" t="str">
            <v>080201040000</v>
          </cell>
          <cell r="B91" t="str">
            <v>BAINBRIDGE-GUILFORD CSD</v>
          </cell>
          <cell r="C91">
            <v>131016</v>
          </cell>
          <cell r="D91">
            <v>0</v>
          </cell>
          <cell r="E91">
            <v>53794</v>
          </cell>
          <cell r="F91" t="str">
            <v>N/A</v>
          </cell>
        </row>
        <row r="92">
          <cell r="A92" t="str">
            <v>080601040000</v>
          </cell>
          <cell r="B92" t="str">
            <v>GREENE CSD</v>
          </cell>
          <cell r="C92">
            <v>250237</v>
          </cell>
          <cell r="D92">
            <v>0</v>
          </cell>
          <cell r="E92">
            <v>52561</v>
          </cell>
          <cell r="F92" t="str">
            <v>N/A</v>
          </cell>
        </row>
        <row r="93">
          <cell r="A93" t="str">
            <v>081003040000</v>
          </cell>
          <cell r="B93" t="str">
            <v>UNADILLA VALLEY CSD</v>
          </cell>
          <cell r="C93">
            <v>241666</v>
          </cell>
          <cell r="D93">
            <v>0</v>
          </cell>
          <cell r="E93">
            <v>61609</v>
          </cell>
          <cell r="F93" t="str">
            <v>N/A</v>
          </cell>
        </row>
        <row r="94">
          <cell r="A94" t="str">
            <v>081200050000</v>
          </cell>
          <cell r="B94" t="str">
            <v>NORWICH CITY SD</v>
          </cell>
          <cell r="C94">
            <v>551935</v>
          </cell>
          <cell r="D94">
            <v>11336</v>
          </cell>
          <cell r="E94">
            <v>157247</v>
          </cell>
          <cell r="F94" t="str">
            <v>N/A</v>
          </cell>
        </row>
        <row r="95">
          <cell r="A95" t="str">
            <v>081401040000</v>
          </cell>
          <cell r="B95" t="str">
            <v>GEORGETOWN-SOUTH OTSELI</v>
          </cell>
          <cell r="C95">
            <v>111508</v>
          </cell>
          <cell r="D95">
            <v>0</v>
          </cell>
          <cell r="E95">
            <v>24638</v>
          </cell>
          <cell r="F95" t="str">
            <v>N/A</v>
          </cell>
        </row>
        <row r="96">
          <cell r="A96" t="str">
            <v>081501040000</v>
          </cell>
          <cell r="B96" t="str">
            <v>OXFORD ACAD &amp; CSD</v>
          </cell>
          <cell r="C96">
            <v>303914</v>
          </cell>
          <cell r="D96">
            <v>0</v>
          </cell>
          <cell r="E96">
            <v>49703</v>
          </cell>
          <cell r="F96" t="str">
            <v>N/A</v>
          </cell>
        </row>
        <row r="97">
          <cell r="A97" t="str">
            <v>082001040000</v>
          </cell>
          <cell r="B97" t="str">
            <v>SHERBURNE-EARLVILLE CSD</v>
          </cell>
          <cell r="C97">
            <v>316039</v>
          </cell>
          <cell r="D97">
            <v>0</v>
          </cell>
          <cell r="E97">
            <v>90626</v>
          </cell>
          <cell r="F97" t="str">
            <v>N/A</v>
          </cell>
        </row>
        <row r="98">
          <cell r="A98" t="str">
            <v>090201040000</v>
          </cell>
          <cell r="B98" t="str">
            <v>AUSABLE VALLEY CSD</v>
          </cell>
          <cell r="C98">
            <v>219563</v>
          </cell>
          <cell r="D98">
            <v>0</v>
          </cell>
          <cell r="E98">
            <v>86344</v>
          </cell>
          <cell r="F98" t="str">
            <v>N/A</v>
          </cell>
        </row>
        <row r="99">
          <cell r="A99" t="str">
            <v>090301060000</v>
          </cell>
          <cell r="B99" t="str">
            <v>BEEKMANTOWN CSD</v>
          </cell>
          <cell r="C99">
            <v>357394</v>
          </cell>
          <cell r="D99">
            <v>9069</v>
          </cell>
          <cell r="E99">
            <v>95660</v>
          </cell>
          <cell r="F99" t="str">
            <v>N/A</v>
          </cell>
        </row>
        <row r="100">
          <cell r="A100" t="str">
            <v>090501040000</v>
          </cell>
          <cell r="B100" t="str">
            <v>NORTHEASTERN CLINTON CS</v>
          </cell>
          <cell r="C100">
            <v>173577</v>
          </cell>
          <cell r="D100">
            <v>0</v>
          </cell>
          <cell r="E100">
            <v>78540</v>
          </cell>
          <cell r="F100" t="str">
            <v>N/A</v>
          </cell>
        </row>
        <row r="101">
          <cell r="A101" t="str">
            <v>090601020000</v>
          </cell>
          <cell r="B101" t="str">
            <v>CHAZY UFSD</v>
          </cell>
          <cell r="C101">
            <v>58420</v>
          </cell>
          <cell r="D101">
            <v>0</v>
          </cell>
          <cell r="E101">
            <v>19713</v>
          </cell>
          <cell r="F101" t="str">
            <v>N/A</v>
          </cell>
        </row>
        <row r="102">
          <cell r="A102" t="str">
            <v>090901040000</v>
          </cell>
          <cell r="B102" t="str">
            <v>NORTHERN ADIRONDACK CSD</v>
          </cell>
          <cell r="C102">
            <v>187381</v>
          </cell>
          <cell r="D102">
            <v>0</v>
          </cell>
          <cell r="E102">
            <v>70193</v>
          </cell>
          <cell r="F102" t="str">
            <v>N/A</v>
          </cell>
        </row>
        <row r="103">
          <cell r="A103" t="str">
            <v>091101060000</v>
          </cell>
          <cell r="B103" t="str">
            <v>PERU CSD</v>
          </cell>
          <cell r="C103">
            <v>419202</v>
          </cell>
          <cell r="D103">
            <v>0</v>
          </cell>
          <cell r="E103">
            <v>117921</v>
          </cell>
          <cell r="F103" t="str">
            <v>N/A</v>
          </cell>
        </row>
        <row r="104">
          <cell r="A104" t="str">
            <v>091200010000</v>
          </cell>
          <cell r="B104" t="str">
            <v>PLATTSBURGH CITY SD</v>
          </cell>
          <cell r="C104">
            <v>450513</v>
          </cell>
          <cell r="D104">
            <v>20405</v>
          </cell>
          <cell r="E104">
            <v>119967</v>
          </cell>
          <cell r="F104" t="str">
            <v>N/A</v>
          </cell>
        </row>
        <row r="105">
          <cell r="A105" t="str">
            <v>091402060000</v>
          </cell>
          <cell r="B105" t="str">
            <v>SARANAC CSD</v>
          </cell>
          <cell r="C105">
            <v>199568</v>
          </cell>
          <cell r="D105">
            <v>0</v>
          </cell>
          <cell r="E105">
            <v>98719</v>
          </cell>
          <cell r="F105" t="str">
            <v>N/A</v>
          </cell>
        </row>
        <row r="106">
          <cell r="A106" t="str">
            <v>100308020000</v>
          </cell>
          <cell r="B106" t="str">
            <v>Berkshire UFSD</v>
          </cell>
          <cell r="C106">
            <v>43482</v>
          </cell>
          <cell r="D106">
            <v>131501</v>
          </cell>
          <cell r="E106">
            <v>2537</v>
          </cell>
          <cell r="F106" t="str">
            <v>N/A</v>
          </cell>
        </row>
        <row r="107">
          <cell r="A107" t="str">
            <v>100501040000</v>
          </cell>
          <cell r="B107" t="str">
            <v>TACONIC HILLS CSD</v>
          </cell>
          <cell r="C107">
            <v>289321</v>
          </cell>
          <cell r="D107">
            <v>0</v>
          </cell>
          <cell r="E107">
            <v>98356</v>
          </cell>
          <cell r="F107" t="str">
            <v>N/A</v>
          </cell>
        </row>
        <row r="108">
          <cell r="A108" t="str">
            <v>100902040000</v>
          </cell>
          <cell r="B108" t="str">
            <v>GERMANTOWN CSD</v>
          </cell>
          <cell r="C108">
            <v>62820</v>
          </cell>
          <cell r="D108">
            <v>0</v>
          </cell>
          <cell r="E108">
            <v>22573</v>
          </cell>
          <cell r="F108" t="str">
            <v>N/A</v>
          </cell>
        </row>
        <row r="109">
          <cell r="A109" t="str">
            <v>101001040000</v>
          </cell>
          <cell r="B109" t="str">
            <v>CHATHAM CSD</v>
          </cell>
          <cell r="C109">
            <v>132817</v>
          </cell>
          <cell r="D109">
            <v>0</v>
          </cell>
          <cell r="E109">
            <v>42153</v>
          </cell>
          <cell r="F109" t="str">
            <v>N/A</v>
          </cell>
        </row>
        <row r="110">
          <cell r="A110" t="str">
            <v>101300010000</v>
          </cell>
          <cell r="B110" t="str">
            <v>HUDSON CITY SD</v>
          </cell>
          <cell r="C110">
            <v>656671</v>
          </cell>
          <cell r="D110">
            <v>22673</v>
          </cell>
          <cell r="E110">
            <v>175955</v>
          </cell>
          <cell r="F110" t="str">
            <v>N/A</v>
          </cell>
        </row>
        <row r="111">
          <cell r="A111" t="str">
            <v>101401040000</v>
          </cell>
          <cell r="B111" t="str">
            <v>KINDERHOOK CSD</v>
          </cell>
          <cell r="C111">
            <v>154919</v>
          </cell>
          <cell r="D111">
            <v>11336</v>
          </cell>
          <cell r="E111">
            <v>66661</v>
          </cell>
          <cell r="F111" t="str">
            <v>N/A</v>
          </cell>
        </row>
        <row r="112">
          <cell r="A112" t="str">
            <v>101601040000</v>
          </cell>
          <cell r="B112" t="str">
            <v>NEW LEBANON CSD</v>
          </cell>
          <cell r="C112">
            <v>77606</v>
          </cell>
          <cell r="D112">
            <v>0</v>
          </cell>
          <cell r="E112">
            <v>31127</v>
          </cell>
          <cell r="F112" t="str">
            <v>N/A</v>
          </cell>
        </row>
        <row r="113">
          <cell r="A113" t="str">
            <v>110101040000</v>
          </cell>
          <cell r="B113" t="str">
            <v>CINCINNATUS CSD</v>
          </cell>
          <cell r="C113">
            <v>197911</v>
          </cell>
          <cell r="D113">
            <v>0</v>
          </cell>
          <cell r="E113">
            <v>49649</v>
          </cell>
          <cell r="F113" t="str">
            <v>N/A</v>
          </cell>
        </row>
        <row r="114">
          <cell r="A114" t="str">
            <v>110200010000</v>
          </cell>
          <cell r="B114" t="str">
            <v>CORTLAND CITY SD</v>
          </cell>
          <cell r="C114">
            <v>691181</v>
          </cell>
          <cell r="D114">
            <v>6802</v>
          </cell>
          <cell r="E114">
            <v>165005</v>
          </cell>
          <cell r="F114" t="str">
            <v>N/A</v>
          </cell>
        </row>
        <row r="115">
          <cell r="A115" t="str">
            <v>110304040000</v>
          </cell>
          <cell r="B115" t="str">
            <v>MCGRAW CSD</v>
          </cell>
          <cell r="C115">
            <v>178792</v>
          </cell>
          <cell r="D115">
            <v>0</v>
          </cell>
          <cell r="E115">
            <v>31363</v>
          </cell>
          <cell r="F115" t="str">
            <v>N/A</v>
          </cell>
        </row>
        <row r="116">
          <cell r="A116" t="str">
            <v>110701060000</v>
          </cell>
          <cell r="B116" t="str">
            <v>HOMER CSD</v>
          </cell>
          <cell r="C116">
            <v>295597</v>
          </cell>
          <cell r="D116">
            <v>0</v>
          </cell>
          <cell r="E116">
            <v>90856</v>
          </cell>
          <cell r="F116" t="str">
            <v>N/A</v>
          </cell>
        </row>
        <row r="117">
          <cell r="A117" t="str">
            <v>110901040000</v>
          </cell>
          <cell r="B117" t="str">
            <v>MARATHON CSD</v>
          </cell>
          <cell r="C117">
            <v>148490</v>
          </cell>
          <cell r="D117">
            <v>0</v>
          </cell>
          <cell r="E117">
            <v>45205</v>
          </cell>
          <cell r="F117" t="str">
            <v>N/A</v>
          </cell>
        </row>
        <row r="118">
          <cell r="A118" t="str">
            <v>120102040000</v>
          </cell>
          <cell r="B118" t="str">
            <v>ANDES CSD</v>
          </cell>
          <cell r="C118">
            <v>26831</v>
          </cell>
          <cell r="D118">
            <v>0</v>
          </cell>
          <cell r="E118">
            <v>9242</v>
          </cell>
          <cell r="F118" t="str">
            <v>N/A</v>
          </cell>
        </row>
        <row r="119">
          <cell r="A119" t="str">
            <v>120301040000</v>
          </cell>
          <cell r="B119" t="str">
            <v>DOWNSVILLE CSD</v>
          </cell>
          <cell r="C119">
            <v>73396</v>
          </cell>
          <cell r="D119">
            <v>0</v>
          </cell>
          <cell r="E119">
            <v>13542</v>
          </cell>
          <cell r="F119" t="str">
            <v>N/A</v>
          </cell>
        </row>
        <row r="120">
          <cell r="A120" t="str">
            <v>120401040000</v>
          </cell>
          <cell r="B120" t="str">
            <v>CHARLOTTE VALLEY CSD</v>
          </cell>
          <cell r="C120">
            <v>114269</v>
          </cell>
          <cell r="D120">
            <v>0</v>
          </cell>
          <cell r="E120">
            <v>27860</v>
          </cell>
          <cell r="F120" t="str">
            <v>N/A</v>
          </cell>
        </row>
        <row r="121">
          <cell r="A121" t="str">
            <v>120501040000</v>
          </cell>
          <cell r="B121" t="str">
            <v>DELHI CSD</v>
          </cell>
          <cell r="C121">
            <v>136497</v>
          </cell>
          <cell r="D121">
            <v>0</v>
          </cell>
          <cell r="E121">
            <v>57069</v>
          </cell>
          <cell r="F121" t="str">
            <v>N/A</v>
          </cell>
        </row>
        <row r="122">
          <cell r="A122" t="str">
            <v>120701040000</v>
          </cell>
          <cell r="B122" t="str">
            <v>FRANKLIN CSD</v>
          </cell>
          <cell r="C122">
            <v>76146</v>
          </cell>
          <cell r="D122">
            <v>0</v>
          </cell>
          <cell r="E122">
            <v>19848</v>
          </cell>
          <cell r="F122" t="str">
            <v>N/A</v>
          </cell>
        </row>
        <row r="123">
          <cell r="A123" t="str">
            <v>120906040000</v>
          </cell>
          <cell r="B123" t="str">
            <v>HANCOCK CSD</v>
          </cell>
          <cell r="C123">
            <v>100930</v>
          </cell>
          <cell r="D123">
            <v>0</v>
          </cell>
          <cell r="E123">
            <v>30607</v>
          </cell>
          <cell r="F123" t="str">
            <v>N/A</v>
          </cell>
        </row>
        <row r="124">
          <cell r="A124" t="str">
            <v>121401040000</v>
          </cell>
          <cell r="B124" t="str">
            <v>MARGARETVILLE CSD</v>
          </cell>
          <cell r="C124">
            <v>167392</v>
          </cell>
          <cell r="D124">
            <v>0</v>
          </cell>
          <cell r="E124">
            <v>36138</v>
          </cell>
          <cell r="F124" t="str">
            <v>N/A</v>
          </cell>
        </row>
        <row r="125">
          <cell r="A125" t="str">
            <v>121502040000</v>
          </cell>
          <cell r="B125" t="str">
            <v>ROXBURY CSD</v>
          </cell>
          <cell r="C125">
            <v>95555</v>
          </cell>
          <cell r="D125">
            <v>0</v>
          </cell>
          <cell r="E125">
            <v>20994</v>
          </cell>
          <cell r="F125" t="str">
            <v>N/A</v>
          </cell>
        </row>
        <row r="126">
          <cell r="A126" t="str">
            <v>121601060000</v>
          </cell>
          <cell r="B126" t="str">
            <v>SIDNEY CSD</v>
          </cell>
          <cell r="C126">
            <v>295888</v>
          </cell>
          <cell r="D126">
            <v>0</v>
          </cell>
          <cell r="E126">
            <v>58990</v>
          </cell>
          <cell r="F126" t="str">
            <v>N/A</v>
          </cell>
        </row>
        <row r="127">
          <cell r="A127" t="str">
            <v>121701040000</v>
          </cell>
          <cell r="B127" t="str">
            <v>STAMFORD CSD</v>
          </cell>
          <cell r="C127">
            <v>128398</v>
          </cell>
          <cell r="D127">
            <v>0</v>
          </cell>
          <cell r="E127">
            <v>25270</v>
          </cell>
          <cell r="F127" t="str">
            <v>N/A</v>
          </cell>
        </row>
        <row r="128">
          <cell r="A128" t="str">
            <v>121702040000</v>
          </cell>
          <cell r="B128" t="str">
            <v>SOUTH KORTRIGHT CSD</v>
          </cell>
          <cell r="C128">
            <v>80263</v>
          </cell>
          <cell r="D128">
            <v>0</v>
          </cell>
          <cell r="E128">
            <v>24375</v>
          </cell>
          <cell r="F128" t="str">
            <v>N/A</v>
          </cell>
        </row>
        <row r="129">
          <cell r="A129" t="str">
            <v>121901040000</v>
          </cell>
          <cell r="B129" t="str">
            <v>WALTON CSD</v>
          </cell>
          <cell r="C129">
            <v>250061</v>
          </cell>
          <cell r="D129">
            <v>0</v>
          </cell>
          <cell r="E129">
            <v>69413</v>
          </cell>
          <cell r="F129" t="str">
            <v>N/A</v>
          </cell>
        </row>
        <row r="130">
          <cell r="A130" t="str">
            <v>130200010000</v>
          </cell>
          <cell r="B130" t="str">
            <v>BEACON CITY SD</v>
          </cell>
          <cell r="C130">
            <v>594421</v>
          </cell>
          <cell r="D130">
            <v>0</v>
          </cell>
          <cell r="E130">
            <v>137651</v>
          </cell>
          <cell r="F130" t="str">
            <v>N/A</v>
          </cell>
        </row>
        <row r="131">
          <cell r="A131" t="str">
            <v>130502020000</v>
          </cell>
          <cell r="B131" t="str">
            <v>DOVER UFSD</v>
          </cell>
          <cell r="C131">
            <v>164845</v>
          </cell>
          <cell r="D131">
            <v>0</v>
          </cell>
          <cell r="E131">
            <v>58929</v>
          </cell>
          <cell r="F131" t="str">
            <v>N/A</v>
          </cell>
        </row>
        <row r="132">
          <cell r="A132" t="str">
            <v>130801060000</v>
          </cell>
          <cell r="B132" t="str">
            <v>HYDE PARK CSD</v>
          </cell>
          <cell r="C132">
            <v>420264</v>
          </cell>
          <cell r="D132">
            <v>0</v>
          </cell>
          <cell r="E132">
            <v>118002</v>
          </cell>
          <cell r="F132" t="str">
            <v>N/A</v>
          </cell>
        </row>
        <row r="133">
          <cell r="A133" t="str">
            <v>131101040000</v>
          </cell>
          <cell r="B133" t="str">
            <v>NORTHEAST CSD</v>
          </cell>
          <cell r="C133">
            <v>83352</v>
          </cell>
          <cell r="D133">
            <v>0</v>
          </cell>
          <cell r="E133">
            <v>44506</v>
          </cell>
          <cell r="F133" t="str">
            <v>N/A</v>
          </cell>
        </row>
        <row r="134">
          <cell r="A134" t="str">
            <v>131201040000</v>
          </cell>
          <cell r="B134" t="str">
            <v>PAWLING CSD</v>
          </cell>
          <cell r="C134">
            <v>56294</v>
          </cell>
          <cell r="D134">
            <v>0</v>
          </cell>
          <cell r="E134">
            <v>25754</v>
          </cell>
          <cell r="F134" t="str">
            <v>N/A</v>
          </cell>
        </row>
        <row r="135">
          <cell r="A135" t="str">
            <v>131301040000</v>
          </cell>
          <cell r="B135" t="str">
            <v>PINE PLAINS CSD</v>
          </cell>
          <cell r="C135">
            <v>128646</v>
          </cell>
          <cell r="D135">
            <v>0</v>
          </cell>
          <cell r="E135">
            <v>58361</v>
          </cell>
          <cell r="F135" t="str">
            <v>N/A</v>
          </cell>
        </row>
        <row r="136">
          <cell r="A136" t="str">
            <v>131500010000</v>
          </cell>
          <cell r="B136" t="str">
            <v>POUGHKEEPSIE CITY SD</v>
          </cell>
          <cell r="C136">
            <v>1873746</v>
          </cell>
          <cell r="D136">
            <v>47613</v>
          </cell>
          <cell r="E136">
            <v>333447</v>
          </cell>
          <cell r="F136" t="str">
            <v>N/A</v>
          </cell>
        </row>
        <row r="137">
          <cell r="A137" t="str">
            <v>131601060000</v>
          </cell>
          <cell r="B137" t="str">
            <v>ARLINGTON CSD</v>
          </cell>
          <cell r="C137">
            <v>619163</v>
          </cell>
          <cell r="D137">
            <v>0</v>
          </cell>
          <cell r="E137">
            <v>259771</v>
          </cell>
          <cell r="F137" t="str">
            <v>N/A</v>
          </cell>
        </row>
        <row r="138">
          <cell r="A138" t="str">
            <v>131602020000</v>
          </cell>
          <cell r="B138" t="str">
            <v>SPACKENKILL UFSD</v>
          </cell>
          <cell r="C138">
            <v>65894</v>
          </cell>
          <cell r="D138">
            <v>0</v>
          </cell>
          <cell r="E138">
            <v>30979</v>
          </cell>
          <cell r="F138" t="str">
            <v>N/A</v>
          </cell>
        </row>
        <row r="139">
          <cell r="A139" t="str">
            <v>131701060000</v>
          </cell>
          <cell r="B139" t="str">
            <v>RED HOOK CSD</v>
          </cell>
          <cell r="C139">
            <v>173463</v>
          </cell>
          <cell r="D139">
            <v>0</v>
          </cell>
          <cell r="E139">
            <v>70282</v>
          </cell>
          <cell r="F139" t="str">
            <v>N/A</v>
          </cell>
        </row>
        <row r="140">
          <cell r="A140" t="str">
            <v>131801040000</v>
          </cell>
          <cell r="B140" t="str">
            <v>RHINEBECK CSD</v>
          </cell>
          <cell r="C140">
            <v>123161</v>
          </cell>
          <cell r="D140">
            <v>0</v>
          </cell>
          <cell r="E140">
            <v>35850</v>
          </cell>
          <cell r="F140" t="str">
            <v>N/A</v>
          </cell>
        </row>
        <row r="141">
          <cell r="A141" t="str">
            <v>132101060000</v>
          </cell>
          <cell r="B141" t="str">
            <v>WAPPINGERS CSD</v>
          </cell>
          <cell r="C141">
            <v>783580</v>
          </cell>
          <cell r="D141">
            <v>0</v>
          </cell>
          <cell r="E141">
            <v>282778</v>
          </cell>
          <cell r="F141" t="str">
            <v>N/A</v>
          </cell>
        </row>
        <row r="142">
          <cell r="A142" t="str">
            <v>132201040000</v>
          </cell>
          <cell r="B142" t="str">
            <v>MILLBROOK CSD</v>
          </cell>
          <cell r="C142">
            <v>53522</v>
          </cell>
          <cell r="D142">
            <v>0</v>
          </cell>
          <cell r="E142">
            <v>28534</v>
          </cell>
          <cell r="F142" t="str">
            <v>N/A</v>
          </cell>
        </row>
        <row r="143">
          <cell r="A143" t="str">
            <v>140101060000</v>
          </cell>
          <cell r="B143" t="str">
            <v>ALDEN CSD</v>
          </cell>
          <cell r="C143">
            <v>173926</v>
          </cell>
          <cell r="D143">
            <v>138303</v>
          </cell>
          <cell r="E143">
            <v>54670</v>
          </cell>
          <cell r="F143" t="str">
            <v>N/A</v>
          </cell>
        </row>
        <row r="144">
          <cell r="A144" t="str">
            <v>140201060000</v>
          </cell>
          <cell r="B144" t="str">
            <v>AMHERST CSD</v>
          </cell>
          <cell r="C144">
            <v>298375</v>
          </cell>
          <cell r="D144">
            <v>0</v>
          </cell>
          <cell r="E144">
            <v>86443</v>
          </cell>
          <cell r="F144" t="str">
            <v>N/A</v>
          </cell>
        </row>
        <row r="145">
          <cell r="A145" t="str">
            <v>140203060000</v>
          </cell>
          <cell r="B145" t="str">
            <v>WILLIAMSVILLE CSD</v>
          </cell>
          <cell r="C145">
            <v>525447</v>
          </cell>
          <cell r="D145">
            <v>228994</v>
          </cell>
          <cell r="E145">
            <v>264159</v>
          </cell>
          <cell r="F145" t="str">
            <v>N/A</v>
          </cell>
        </row>
        <row r="146">
          <cell r="A146" t="str">
            <v>140207060000</v>
          </cell>
          <cell r="B146" t="str">
            <v>SWEET HOME CSD</v>
          </cell>
          <cell r="C146">
            <v>487633</v>
          </cell>
          <cell r="D146">
            <v>0</v>
          </cell>
          <cell r="E146">
            <v>150905</v>
          </cell>
          <cell r="F146" t="str">
            <v>N/A</v>
          </cell>
        </row>
        <row r="147">
          <cell r="A147" t="str">
            <v>140301030000</v>
          </cell>
          <cell r="B147" t="str">
            <v>EAST AURORA UFSD</v>
          </cell>
          <cell r="C147">
            <v>103887</v>
          </cell>
          <cell r="D147">
            <v>0</v>
          </cell>
          <cell r="E147">
            <v>55859</v>
          </cell>
          <cell r="F147" t="str">
            <v>N/A</v>
          </cell>
        </row>
        <row r="148">
          <cell r="A148" t="str">
            <v>140600010000</v>
          </cell>
          <cell r="B148" t="str">
            <v>BUFFALO CITY SD</v>
          </cell>
          <cell r="C148">
            <v>26125328</v>
          </cell>
          <cell r="D148">
            <v>405841</v>
          </cell>
          <cell r="E148">
            <v>4686911</v>
          </cell>
          <cell r="F148">
            <v>651010</v>
          </cell>
        </row>
        <row r="149">
          <cell r="A149" t="str">
            <v>140600860814</v>
          </cell>
          <cell r="B149" t="str">
            <v>KING CENTER CS</v>
          </cell>
          <cell r="C149">
            <v>146146</v>
          </cell>
          <cell r="D149">
            <v>0</v>
          </cell>
          <cell r="E149">
            <v>9910</v>
          </cell>
          <cell r="F149" t="str">
            <v>N/A</v>
          </cell>
        </row>
        <row r="150">
          <cell r="A150" t="str">
            <v>140600860838</v>
          </cell>
          <cell r="B150" t="str">
            <v>TAPESTRY CS</v>
          </cell>
          <cell r="C150">
            <v>269192</v>
          </cell>
          <cell r="D150">
            <v>0</v>
          </cell>
          <cell r="E150">
            <v>13415</v>
          </cell>
          <cell r="F150" t="str">
            <v>N/A</v>
          </cell>
        </row>
        <row r="151">
          <cell r="A151" t="str">
            <v>140600860843</v>
          </cell>
          <cell r="B151" t="str">
            <v>COMMUNITY CS</v>
          </cell>
          <cell r="C151">
            <v>188640</v>
          </cell>
          <cell r="D151">
            <v>0</v>
          </cell>
          <cell r="E151">
            <v>17994</v>
          </cell>
          <cell r="F151" t="str">
            <v>N/A</v>
          </cell>
        </row>
        <row r="152">
          <cell r="A152" t="str">
            <v>140600860851</v>
          </cell>
          <cell r="B152" t="str">
            <v>BUFFALO UNITED CS</v>
          </cell>
          <cell r="C152">
            <v>371459</v>
          </cell>
          <cell r="D152">
            <v>0</v>
          </cell>
          <cell r="E152">
            <v>35071</v>
          </cell>
          <cell r="F152" t="str">
            <v>N/A</v>
          </cell>
        </row>
        <row r="153">
          <cell r="A153" t="str">
            <v>140600860853</v>
          </cell>
          <cell r="B153" t="str">
            <v>PINNACLE CS</v>
          </cell>
          <cell r="C153">
            <v>319496</v>
          </cell>
          <cell r="D153">
            <v>0</v>
          </cell>
          <cell r="E153">
            <v>18311</v>
          </cell>
          <cell r="F153" t="str">
            <v>N/A</v>
          </cell>
        </row>
        <row r="154">
          <cell r="A154" t="str">
            <v>140600860856</v>
          </cell>
          <cell r="B154" t="str">
            <v>ENTERPRISE CS</v>
          </cell>
          <cell r="C154">
            <v>288689</v>
          </cell>
          <cell r="D154">
            <v>0</v>
          </cell>
          <cell r="E154">
            <v>30869</v>
          </cell>
          <cell r="F154" t="str">
            <v>N/A</v>
          </cell>
        </row>
        <row r="155">
          <cell r="A155" t="str">
            <v>140600860861</v>
          </cell>
          <cell r="B155" t="str">
            <v>BUFFALO ACADEMY OF SCIENCE CS</v>
          </cell>
          <cell r="C155">
            <v>189943</v>
          </cell>
          <cell r="D155">
            <v>0</v>
          </cell>
          <cell r="E155">
            <v>19336</v>
          </cell>
          <cell r="F155" t="str">
            <v>N/A</v>
          </cell>
        </row>
        <row r="156">
          <cell r="A156" t="str">
            <v>140600860863</v>
          </cell>
          <cell r="B156" t="str">
            <v>WESTERN NY MARITIME CS</v>
          </cell>
          <cell r="C156">
            <v>147336</v>
          </cell>
          <cell r="D156">
            <v>0</v>
          </cell>
          <cell r="E156">
            <v>22501</v>
          </cell>
          <cell r="F156" t="str">
            <v>N/A</v>
          </cell>
        </row>
        <row r="157">
          <cell r="A157" t="str">
            <v>140600860868</v>
          </cell>
          <cell r="B157" t="str">
            <v>ORACLE CS</v>
          </cell>
          <cell r="C157">
            <v>22358</v>
          </cell>
          <cell r="D157">
            <v>0</v>
          </cell>
          <cell r="E157">
            <v>9982</v>
          </cell>
          <cell r="F157" t="str">
            <v>N/A</v>
          </cell>
        </row>
        <row r="158">
          <cell r="A158" t="str">
            <v>140600860874</v>
          </cell>
          <cell r="B158" t="str">
            <v>WESTMINSTER CS</v>
          </cell>
          <cell r="C158">
            <v>310796</v>
          </cell>
          <cell r="D158">
            <v>0</v>
          </cell>
          <cell r="E158">
            <v>28707</v>
          </cell>
          <cell r="F158" t="str">
            <v>N/A</v>
          </cell>
        </row>
        <row r="159">
          <cell r="A159" t="str">
            <v>140600860896</v>
          </cell>
          <cell r="B159" t="str">
            <v>ELMWOOD VILLAGE CS</v>
          </cell>
          <cell r="C159">
            <v>80084</v>
          </cell>
          <cell r="D159">
            <v>0</v>
          </cell>
          <cell r="E159">
            <v>6343</v>
          </cell>
          <cell r="F159" t="str">
            <v>N/A</v>
          </cell>
        </row>
        <row r="160">
          <cell r="A160" t="str">
            <v>140600860911</v>
          </cell>
          <cell r="B160" t="str">
            <v>ALOMA D JOHNSON COMMUNITY CS</v>
          </cell>
          <cell r="C160">
            <v>179752</v>
          </cell>
          <cell r="D160">
            <v>0</v>
          </cell>
          <cell r="E160">
            <v>9600</v>
          </cell>
          <cell r="F160" t="str">
            <v>N/A</v>
          </cell>
        </row>
        <row r="161">
          <cell r="A161" t="str">
            <v>140600860917</v>
          </cell>
          <cell r="B161" t="str">
            <v>SOUTH BUFFALO CS</v>
          </cell>
          <cell r="C161">
            <v>390093</v>
          </cell>
          <cell r="D161">
            <v>0</v>
          </cell>
          <cell r="E161">
            <v>33472</v>
          </cell>
          <cell r="F161" t="str">
            <v>N/A</v>
          </cell>
        </row>
        <row r="162">
          <cell r="A162" t="str">
            <v>140600860986</v>
          </cell>
          <cell r="B162" t="str">
            <v>WEST BUFFALO CS</v>
          </cell>
          <cell r="C162">
            <v>76339</v>
          </cell>
          <cell r="D162">
            <v>0</v>
          </cell>
          <cell r="E162">
            <v>8995</v>
          </cell>
          <cell r="F162" t="str">
            <v>N/A</v>
          </cell>
        </row>
        <row r="163">
          <cell r="A163" t="str">
            <v>140701060000</v>
          </cell>
          <cell r="B163" t="str">
            <v>CHEEKTOWAGA CSD</v>
          </cell>
          <cell r="C163">
            <v>537082</v>
          </cell>
          <cell r="D163">
            <v>0</v>
          </cell>
          <cell r="E163">
            <v>85205</v>
          </cell>
          <cell r="F163" t="str">
            <v>N/A</v>
          </cell>
        </row>
        <row r="164">
          <cell r="A164" t="str">
            <v>140702030000</v>
          </cell>
          <cell r="B164" t="str">
            <v>CHEEKTOWAGA-MARYVALE UF</v>
          </cell>
          <cell r="C164">
            <v>295262</v>
          </cell>
          <cell r="D164">
            <v>0</v>
          </cell>
          <cell r="E164">
            <v>86934</v>
          </cell>
          <cell r="F164" t="str">
            <v>N/A</v>
          </cell>
        </row>
        <row r="165">
          <cell r="A165" t="str">
            <v>140703020000</v>
          </cell>
          <cell r="B165" t="str">
            <v>CLEVELAND HILL UFSD</v>
          </cell>
          <cell r="C165">
            <v>294597</v>
          </cell>
          <cell r="D165">
            <v>0</v>
          </cell>
          <cell r="E165">
            <v>66645</v>
          </cell>
          <cell r="F165" t="str">
            <v>N/A</v>
          </cell>
        </row>
        <row r="166">
          <cell r="A166" t="str">
            <v>140707030000</v>
          </cell>
          <cell r="B166" t="str">
            <v>DEPEW UFSD</v>
          </cell>
          <cell r="C166">
            <v>257788</v>
          </cell>
          <cell r="D166">
            <v>0</v>
          </cell>
          <cell r="E166">
            <v>78618</v>
          </cell>
          <cell r="F166" t="str">
            <v>N/A</v>
          </cell>
        </row>
        <row r="167">
          <cell r="A167" t="str">
            <v>140709030000</v>
          </cell>
          <cell r="B167" t="str">
            <v>CHEEKTOWAGA-SLOAN UFSD</v>
          </cell>
          <cell r="C167">
            <v>287098</v>
          </cell>
          <cell r="D167">
            <v>0</v>
          </cell>
          <cell r="E167">
            <v>51991</v>
          </cell>
          <cell r="F167" t="str">
            <v>N/A</v>
          </cell>
        </row>
        <row r="168">
          <cell r="A168" t="str">
            <v>140801060000</v>
          </cell>
          <cell r="B168" t="str">
            <v>CLARENCE CSD</v>
          </cell>
          <cell r="C168">
            <v>244876</v>
          </cell>
          <cell r="D168">
            <v>0</v>
          </cell>
          <cell r="E168">
            <v>111324</v>
          </cell>
          <cell r="F168" t="str">
            <v>N/A</v>
          </cell>
        </row>
        <row r="169">
          <cell r="A169" t="str">
            <v>141101060000</v>
          </cell>
          <cell r="B169" t="str">
            <v>SPRINGVILLE-GRIFFITH IN</v>
          </cell>
          <cell r="C169">
            <v>262617</v>
          </cell>
          <cell r="D169">
            <v>0</v>
          </cell>
          <cell r="E169">
            <v>70679</v>
          </cell>
          <cell r="F169" t="str">
            <v>N/A</v>
          </cell>
        </row>
        <row r="170">
          <cell r="A170" t="str">
            <v>141201060000</v>
          </cell>
          <cell r="B170" t="str">
            <v>EDEN CSD</v>
          </cell>
          <cell r="C170">
            <v>137836</v>
          </cell>
          <cell r="D170">
            <v>0</v>
          </cell>
          <cell r="E170">
            <v>53342</v>
          </cell>
          <cell r="F170" t="str">
            <v>N/A</v>
          </cell>
        </row>
        <row r="171">
          <cell r="A171" t="str">
            <v>141301060000</v>
          </cell>
          <cell r="B171" t="str">
            <v>IROQUOIS CSD</v>
          </cell>
          <cell r="C171">
            <v>201095</v>
          </cell>
          <cell r="D171">
            <v>0</v>
          </cell>
          <cell r="E171">
            <v>60672</v>
          </cell>
          <cell r="F171" t="str">
            <v>N/A</v>
          </cell>
        </row>
        <row r="172">
          <cell r="A172" t="str">
            <v>141401060000</v>
          </cell>
          <cell r="B172" t="str">
            <v>EVANS-BRANT CSD (LAKE S</v>
          </cell>
          <cell r="C172">
            <v>355188</v>
          </cell>
          <cell r="D172">
            <v>0</v>
          </cell>
          <cell r="E172">
            <v>139355</v>
          </cell>
          <cell r="F172" t="str">
            <v>N/A</v>
          </cell>
        </row>
        <row r="173">
          <cell r="A173" t="str">
            <v>141501060000</v>
          </cell>
          <cell r="B173" t="str">
            <v>GRAND ISLAND CSD</v>
          </cell>
          <cell r="C173">
            <v>187414</v>
          </cell>
          <cell r="D173">
            <v>0</v>
          </cell>
          <cell r="E173">
            <v>73606</v>
          </cell>
          <cell r="F173" t="str">
            <v>N/A</v>
          </cell>
        </row>
        <row r="174">
          <cell r="A174" t="str">
            <v>141601060000</v>
          </cell>
          <cell r="B174" t="str">
            <v>HAMBURG CSD</v>
          </cell>
          <cell r="C174">
            <v>243587</v>
          </cell>
          <cell r="D174">
            <v>0</v>
          </cell>
          <cell r="E174">
            <v>96941</v>
          </cell>
          <cell r="F174" t="str">
            <v>N/A</v>
          </cell>
        </row>
        <row r="175">
          <cell r="A175" t="str">
            <v>141604060000</v>
          </cell>
          <cell r="B175" t="str">
            <v>FRONTIER CSD</v>
          </cell>
          <cell r="C175">
            <v>461870</v>
          </cell>
          <cell r="D175">
            <v>0</v>
          </cell>
          <cell r="E175">
            <v>157984</v>
          </cell>
          <cell r="F175" t="str">
            <v>N/A</v>
          </cell>
        </row>
        <row r="176">
          <cell r="A176" t="str">
            <v>141701040000</v>
          </cell>
          <cell r="B176" t="str">
            <v>HOLLAND CSD</v>
          </cell>
          <cell r="C176">
            <v>100210</v>
          </cell>
          <cell r="D176">
            <v>0</v>
          </cell>
          <cell r="E176">
            <v>36480</v>
          </cell>
          <cell r="F176" t="str">
            <v>N/A</v>
          </cell>
        </row>
        <row r="177">
          <cell r="A177" t="str">
            <v>141800010000</v>
          </cell>
          <cell r="B177" t="str">
            <v>LACKAWANNA CITY SD</v>
          </cell>
          <cell r="C177">
            <v>1029369</v>
          </cell>
          <cell r="D177">
            <v>129234</v>
          </cell>
          <cell r="E177">
            <v>194246</v>
          </cell>
          <cell r="F177" t="str">
            <v>N/A</v>
          </cell>
        </row>
        <row r="178">
          <cell r="A178" t="str">
            <v>141800860044</v>
          </cell>
          <cell r="B178" t="str">
            <v>GLOBAL CONCEPTS CS</v>
          </cell>
          <cell r="C178">
            <v>590388</v>
          </cell>
          <cell r="D178">
            <v>0</v>
          </cell>
          <cell r="E178">
            <v>23841</v>
          </cell>
          <cell r="F178" t="str">
            <v>N/A</v>
          </cell>
        </row>
        <row r="179">
          <cell r="A179" t="str">
            <v>141901060000</v>
          </cell>
          <cell r="B179" t="str">
            <v>LANCASTER CSD</v>
          </cell>
          <cell r="C179">
            <v>325778</v>
          </cell>
          <cell r="D179">
            <v>0</v>
          </cell>
          <cell r="E179">
            <v>168734</v>
          </cell>
          <cell r="F179" t="str">
            <v>N/A</v>
          </cell>
        </row>
        <row r="180">
          <cell r="A180" t="str">
            <v>142101040000</v>
          </cell>
          <cell r="B180" t="str">
            <v>AKRON CSD</v>
          </cell>
          <cell r="C180">
            <v>193925</v>
          </cell>
          <cell r="D180">
            <v>0</v>
          </cell>
          <cell r="E180">
            <v>50285</v>
          </cell>
          <cell r="F180" t="str">
            <v>N/A</v>
          </cell>
        </row>
        <row r="181">
          <cell r="A181" t="str">
            <v>142201040000</v>
          </cell>
          <cell r="B181" t="str">
            <v>NORTH COLLINS CSD</v>
          </cell>
          <cell r="C181">
            <v>118172</v>
          </cell>
          <cell r="D181">
            <v>0</v>
          </cell>
          <cell r="E181">
            <v>28791</v>
          </cell>
          <cell r="F181" t="str">
            <v>N/A</v>
          </cell>
        </row>
        <row r="182">
          <cell r="A182" t="str">
            <v>142301060000</v>
          </cell>
          <cell r="B182" t="str">
            <v>ORCHARD PARK CSD</v>
          </cell>
          <cell r="C182">
            <v>280628</v>
          </cell>
          <cell r="D182">
            <v>0</v>
          </cell>
          <cell r="E182">
            <v>107938</v>
          </cell>
          <cell r="F182" t="str">
            <v>N/A</v>
          </cell>
        </row>
        <row r="183">
          <cell r="A183" t="str">
            <v>142500010000</v>
          </cell>
          <cell r="B183" t="str">
            <v>TONAWANDA CITY SD</v>
          </cell>
          <cell r="C183">
            <v>265549</v>
          </cell>
          <cell r="D183">
            <v>0</v>
          </cell>
          <cell r="E183">
            <v>84502</v>
          </cell>
          <cell r="F183" t="str">
            <v>N/A</v>
          </cell>
        </row>
        <row r="184">
          <cell r="A184" t="str">
            <v>142601030000</v>
          </cell>
          <cell r="B184" t="str">
            <v>KENMORE-TONAWANDA UFSD</v>
          </cell>
          <cell r="C184">
            <v>1154855</v>
          </cell>
          <cell r="D184">
            <v>0</v>
          </cell>
          <cell r="E184">
            <v>290321</v>
          </cell>
          <cell r="F184" t="str">
            <v>N/A</v>
          </cell>
        </row>
        <row r="185">
          <cell r="A185" t="str">
            <v>142601860031</v>
          </cell>
          <cell r="B185" t="str">
            <v>CS FOR APPLIED TECHNOLOGIES</v>
          </cell>
          <cell r="C185">
            <v>799721</v>
          </cell>
          <cell r="D185">
            <v>0</v>
          </cell>
          <cell r="E185">
            <v>30082</v>
          </cell>
          <cell r="F185" t="str">
            <v>N/A</v>
          </cell>
        </row>
        <row r="186">
          <cell r="A186" t="str">
            <v>142601860961</v>
          </cell>
          <cell r="B186" t="str">
            <v>HEALTH SCIENCES CS</v>
          </cell>
          <cell r="C186">
            <v>164243</v>
          </cell>
          <cell r="D186">
            <v>0</v>
          </cell>
          <cell r="E186">
            <v>5391</v>
          </cell>
          <cell r="F186" t="str">
            <v>N/A</v>
          </cell>
        </row>
        <row r="187">
          <cell r="A187" t="str">
            <v>142801060000</v>
          </cell>
          <cell r="B187" t="str">
            <v>WEST SENECA CSD</v>
          </cell>
          <cell r="C187">
            <v>683036</v>
          </cell>
          <cell r="D187">
            <v>81622</v>
          </cell>
          <cell r="E187">
            <v>227011</v>
          </cell>
          <cell r="F187" t="str">
            <v>N/A</v>
          </cell>
        </row>
        <row r="188">
          <cell r="A188" t="str">
            <v>150203040000</v>
          </cell>
          <cell r="B188" t="str">
            <v>CROWN POINT CSD</v>
          </cell>
          <cell r="C188">
            <v>92463</v>
          </cell>
          <cell r="D188">
            <v>0</v>
          </cell>
          <cell r="E188">
            <v>33850</v>
          </cell>
          <cell r="F188" t="str">
            <v>N/A</v>
          </cell>
        </row>
        <row r="189">
          <cell r="A189" t="str">
            <v>150301040000</v>
          </cell>
          <cell r="B189" t="str">
            <v>ELIZABETHTOWN-LEWIS CSD</v>
          </cell>
          <cell r="C189">
            <v>68677</v>
          </cell>
          <cell r="D189">
            <v>4535</v>
          </cell>
          <cell r="E189">
            <v>20907</v>
          </cell>
          <cell r="F189" t="str">
            <v>N/A</v>
          </cell>
        </row>
        <row r="190">
          <cell r="A190" t="str">
            <v>150601040000</v>
          </cell>
          <cell r="B190" t="str">
            <v>KEENE CSD</v>
          </cell>
          <cell r="C190">
            <v>43202</v>
          </cell>
          <cell r="D190">
            <v>0</v>
          </cell>
          <cell r="E190">
            <v>5831</v>
          </cell>
          <cell r="F190" t="str">
            <v>N/A</v>
          </cell>
        </row>
        <row r="191">
          <cell r="A191" t="str">
            <v>150801040000</v>
          </cell>
          <cell r="B191" t="str">
            <v>MINERVA CSD</v>
          </cell>
          <cell r="C191">
            <v>27152</v>
          </cell>
          <cell r="D191">
            <v>0</v>
          </cell>
          <cell r="E191">
            <v>7814</v>
          </cell>
          <cell r="F191" t="str">
            <v>N/A</v>
          </cell>
        </row>
        <row r="192">
          <cell r="A192" t="str">
            <v>150901040000</v>
          </cell>
          <cell r="B192" t="str">
            <v>MORIAH CSD</v>
          </cell>
          <cell r="C192">
            <v>141812</v>
          </cell>
          <cell r="D192">
            <v>0</v>
          </cell>
          <cell r="E192">
            <v>47559</v>
          </cell>
          <cell r="F192" t="str">
            <v>N/A</v>
          </cell>
        </row>
        <row r="193">
          <cell r="A193" t="str">
            <v>151001040000</v>
          </cell>
          <cell r="B193" t="str">
            <v>NEWCOMB CSD</v>
          </cell>
          <cell r="C193">
            <v>1271</v>
          </cell>
          <cell r="D193">
            <v>0</v>
          </cell>
          <cell r="E193">
            <v>3686</v>
          </cell>
          <cell r="F193" t="str">
            <v>N/A</v>
          </cell>
        </row>
        <row r="194">
          <cell r="A194" t="str">
            <v>151102040000</v>
          </cell>
          <cell r="B194" t="str">
            <v>LAKE PLACID CSD</v>
          </cell>
          <cell r="C194">
            <v>116501</v>
          </cell>
          <cell r="D194">
            <v>0</v>
          </cell>
          <cell r="E194">
            <v>39977</v>
          </cell>
          <cell r="F194" t="str">
            <v>N/A</v>
          </cell>
        </row>
        <row r="195">
          <cell r="A195" t="str">
            <v>151401040000</v>
          </cell>
          <cell r="B195" t="str">
            <v>SCHROON LAKE CSD</v>
          </cell>
          <cell r="C195">
            <v>40637</v>
          </cell>
          <cell r="D195">
            <v>0</v>
          </cell>
          <cell r="E195">
            <v>23696</v>
          </cell>
          <cell r="F195" t="str">
            <v>N/A</v>
          </cell>
        </row>
        <row r="196">
          <cell r="A196" t="str">
            <v>151501060000</v>
          </cell>
          <cell r="B196" t="str">
            <v>TICONDEROGA CSD</v>
          </cell>
          <cell r="C196">
            <v>240590</v>
          </cell>
          <cell r="D196">
            <v>0</v>
          </cell>
          <cell r="E196">
            <v>49954</v>
          </cell>
          <cell r="F196" t="str">
            <v>N/A</v>
          </cell>
        </row>
        <row r="197">
          <cell r="A197" t="str">
            <v>151601040000</v>
          </cell>
          <cell r="B197" t="str">
            <v>WESTPORT CSD</v>
          </cell>
          <cell r="C197">
            <v>88181</v>
          </cell>
          <cell r="D197">
            <v>0</v>
          </cell>
          <cell r="E197">
            <v>16665</v>
          </cell>
          <cell r="F197" t="str">
            <v>N/A</v>
          </cell>
        </row>
        <row r="198">
          <cell r="A198" t="str">
            <v>151701040000</v>
          </cell>
          <cell r="B198" t="str">
            <v>WILLSBORO CSD</v>
          </cell>
          <cell r="C198">
            <v>45729</v>
          </cell>
          <cell r="D198">
            <v>0</v>
          </cell>
          <cell r="E198">
            <v>13600</v>
          </cell>
          <cell r="F198" t="str">
            <v>N/A</v>
          </cell>
        </row>
        <row r="199">
          <cell r="A199" t="str">
            <v>160101060000</v>
          </cell>
          <cell r="B199" t="str">
            <v>TUPPER LAKE CSD</v>
          </cell>
          <cell r="C199">
            <v>109706</v>
          </cell>
          <cell r="D199">
            <v>0</v>
          </cell>
          <cell r="E199">
            <v>50603</v>
          </cell>
          <cell r="F199" t="str">
            <v>N/A</v>
          </cell>
        </row>
        <row r="200">
          <cell r="A200" t="str">
            <v>160801040000</v>
          </cell>
          <cell r="B200" t="str">
            <v>CHATEAUGAY CSD</v>
          </cell>
          <cell r="C200">
            <v>108920</v>
          </cell>
          <cell r="D200">
            <v>0</v>
          </cell>
          <cell r="E200">
            <v>29219</v>
          </cell>
          <cell r="F200" t="str">
            <v>N/A</v>
          </cell>
        </row>
        <row r="201">
          <cell r="A201" t="str">
            <v>161201040000</v>
          </cell>
          <cell r="B201" t="str">
            <v>SALMON RIVER CSD</v>
          </cell>
          <cell r="C201">
            <v>458349</v>
          </cell>
          <cell r="D201">
            <v>0</v>
          </cell>
          <cell r="E201">
            <v>93803</v>
          </cell>
          <cell r="F201" t="str">
            <v>N/A</v>
          </cell>
        </row>
        <row r="202">
          <cell r="A202" t="str">
            <v>161401060000</v>
          </cell>
          <cell r="B202" t="str">
            <v>SARANAC LAKE CSD</v>
          </cell>
          <cell r="C202">
            <v>171568</v>
          </cell>
          <cell r="D202">
            <v>0</v>
          </cell>
          <cell r="E202">
            <v>72741</v>
          </cell>
          <cell r="F202" t="str">
            <v>N/A</v>
          </cell>
        </row>
        <row r="203">
          <cell r="A203" t="str">
            <v>161501060000</v>
          </cell>
          <cell r="B203" t="str">
            <v>MALONE CSD</v>
          </cell>
          <cell r="C203">
            <v>603401</v>
          </cell>
          <cell r="D203">
            <v>20405</v>
          </cell>
          <cell r="E203">
            <v>153120</v>
          </cell>
          <cell r="F203" t="str">
            <v>N/A</v>
          </cell>
        </row>
        <row r="204">
          <cell r="A204" t="str">
            <v>161601040000</v>
          </cell>
          <cell r="B204" t="str">
            <v>BRUSHTON-MOIRA CSD</v>
          </cell>
          <cell r="C204">
            <v>275980</v>
          </cell>
          <cell r="D204">
            <v>0</v>
          </cell>
          <cell r="E204">
            <v>66022</v>
          </cell>
          <cell r="F204" t="str">
            <v>N/A</v>
          </cell>
        </row>
        <row r="205">
          <cell r="A205" t="str">
            <v>161801040000</v>
          </cell>
          <cell r="B205" t="str">
            <v>ST REGIS FALLS CSD</v>
          </cell>
          <cell r="C205">
            <v>107456</v>
          </cell>
          <cell r="D205">
            <v>0</v>
          </cell>
          <cell r="E205">
            <v>24844</v>
          </cell>
          <cell r="F205" t="str">
            <v>N/A</v>
          </cell>
        </row>
        <row r="206">
          <cell r="A206" t="str">
            <v>170301020000</v>
          </cell>
          <cell r="B206" t="str">
            <v>WHEELERVILLE UFSD</v>
          </cell>
          <cell r="C206">
            <v>44856</v>
          </cell>
          <cell r="D206">
            <v>0</v>
          </cell>
          <cell r="E206">
            <v>9881</v>
          </cell>
          <cell r="F206" t="str">
            <v>N/A</v>
          </cell>
        </row>
        <row r="207">
          <cell r="A207" t="str">
            <v>170500010000</v>
          </cell>
          <cell r="B207" t="str">
            <v>GLOVERSVILLE CITY SD</v>
          </cell>
          <cell r="C207">
            <v>1077191</v>
          </cell>
          <cell r="D207">
            <v>15871</v>
          </cell>
          <cell r="E207">
            <v>204629</v>
          </cell>
          <cell r="F207" t="str">
            <v>N/A</v>
          </cell>
        </row>
        <row r="208">
          <cell r="A208" t="str">
            <v>170600010000</v>
          </cell>
          <cell r="B208" t="str">
            <v>JOHNSTOWN CITY SD</v>
          </cell>
          <cell r="C208">
            <v>460974</v>
          </cell>
          <cell r="D208">
            <v>18138</v>
          </cell>
          <cell r="E208">
            <v>93139</v>
          </cell>
          <cell r="F208" t="str">
            <v>N/A</v>
          </cell>
        </row>
        <row r="209">
          <cell r="A209" t="str">
            <v>170801040000</v>
          </cell>
          <cell r="B209" t="str">
            <v>MAYFIELD CSD</v>
          </cell>
          <cell r="C209">
            <v>164005</v>
          </cell>
          <cell r="D209">
            <v>0</v>
          </cell>
          <cell r="E209">
            <v>43325</v>
          </cell>
          <cell r="F209" t="str">
            <v>N/A</v>
          </cell>
        </row>
        <row r="210">
          <cell r="A210" t="str">
            <v>170901040000</v>
          </cell>
          <cell r="B210" t="str">
            <v>NORTHVILLE CSD</v>
          </cell>
          <cell r="C210">
            <v>91354</v>
          </cell>
          <cell r="D210">
            <v>0</v>
          </cell>
          <cell r="E210">
            <v>35724</v>
          </cell>
          <cell r="F210" t="str">
            <v>N/A</v>
          </cell>
        </row>
        <row r="211">
          <cell r="A211" t="str">
            <v>171001040000</v>
          </cell>
          <cell r="B211" t="str">
            <v>OPPENHEIM-EPHRATAH CSD</v>
          </cell>
          <cell r="C211">
            <v>122163</v>
          </cell>
          <cell r="D211">
            <v>0</v>
          </cell>
          <cell r="E211">
            <v>27568</v>
          </cell>
          <cell r="F211" t="str">
            <v>N/A</v>
          </cell>
        </row>
        <row r="212">
          <cell r="A212" t="str">
            <v>171102040000</v>
          </cell>
          <cell r="B212" t="str">
            <v>BROADALBIN-PERTH CSD</v>
          </cell>
          <cell r="C212">
            <v>334768</v>
          </cell>
          <cell r="D212">
            <v>0</v>
          </cell>
          <cell r="E212">
            <v>69791</v>
          </cell>
          <cell r="F212" t="str">
            <v>N/A</v>
          </cell>
        </row>
        <row r="213">
          <cell r="A213" t="str">
            <v>180202040000</v>
          </cell>
          <cell r="B213" t="str">
            <v>ALEXANDER CSD</v>
          </cell>
          <cell r="C213">
            <v>84836</v>
          </cell>
          <cell r="D213">
            <v>0</v>
          </cell>
          <cell r="E213">
            <v>34459</v>
          </cell>
          <cell r="F213" t="str">
            <v>N/A</v>
          </cell>
        </row>
        <row r="214">
          <cell r="A214" t="str">
            <v>180300010000</v>
          </cell>
          <cell r="B214" t="str">
            <v>BATAVIA CITY SD</v>
          </cell>
          <cell r="C214">
            <v>565308</v>
          </cell>
          <cell r="D214">
            <v>2267</v>
          </cell>
          <cell r="E214">
            <v>131705</v>
          </cell>
          <cell r="F214" t="str">
            <v>N/A</v>
          </cell>
        </row>
        <row r="215">
          <cell r="A215" t="str">
            <v>180701040000</v>
          </cell>
          <cell r="B215" t="str">
            <v>BYRON-BERGEN CSD</v>
          </cell>
          <cell r="C215">
            <v>117465</v>
          </cell>
          <cell r="D215">
            <v>0</v>
          </cell>
          <cell r="E215">
            <v>51314</v>
          </cell>
          <cell r="F215" t="str">
            <v>N/A</v>
          </cell>
        </row>
        <row r="216">
          <cell r="A216" t="str">
            <v>180901040000</v>
          </cell>
          <cell r="B216" t="str">
            <v>ELBA CSD</v>
          </cell>
          <cell r="C216">
            <v>76447</v>
          </cell>
          <cell r="D216">
            <v>0</v>
          </cell>
          <cell r="E216">
            <v>18421</v>
          </cell>
          <cell r="F216" t="str">
            <v>N/A</v>
          </cell>
        </row>
        <row r="217">
          <cell r="A217" t="str">
            <v>181001060000</v>
          </cell>
          <cell r="B217" t="str">
            <v>LE ROY CSD</v>
          </cell>
          <cell r="C217">
            <v>134058</v>
          </cell>
          <cell r="D217">
            <v>0</v>
          </cell>
          <cell r="E217">
            <v>56542</v>
          </cell>
          <cell r="F217" t="str">
            <v>N/A</v>
          </cell>
        </row>
        <row r="218">
          <cell r="A218" t="str">
            <v>181101040000</v>
          </cell>
          <cell r="B218" t="str">
            <v>OAKFIELD-ALABAMA CSD</v>
          </cell>
          <cell r="C218">
            <v>133590</v>
          </cell>
          <cell r="D218">
            <v>0</v>
          </cell>
          <cell r="E218">
            <v>46638</v>
          </cell>
          <cell r="F218" t="str">
            <v>N/A</v>
          </cell>
        </row>
        <row r="219">
          <cell r="A219" t="str">
            <v>181201040000</v>
          </cell>
          <cell r="B219" t="str">
            <v>PAVILION CSD</v>
          </cell>
          <cell r="C219">
            <v>85728</v>
          </cell>
          <cell r="D219">
            <v>0</v>
          </cell>
          <cell r="E219">
            <v>35819</v>
          </cell>
          <cell r="F219" t="str">
            <v>N/A</v>
          </cell>
        </row>
        <row r="220">
          <cell r="A220" t="str">
            <v>181302040000</v>
          </cell>
          <cell r="B220" t="str">
            <v>PEMBROKE CSD</v>
          </cell>
          <cell r="C220">
            <v>106855</v>
          </cell>
          <cell r="D220">
            <v>0</v>
          </cell>
          <cell r="E220">
            <v>40319</v>
          </cell>
          <cell r="F220" t="str">
            <v>N/A</v>
          </cell>
        </row>
        <row r="221">
          <cell r="A221" t="str">
            <v>190301040000</v>
          </cell>
          <cell r="B221" t="str">
            <v>CAIRO-DURHAM CSD</v>
          </cell>
          <cell r="C221">
            <v>413328</v>
          </cell>
          <cell r="D221">
            <v>0</v>
          </cell>
          <cell r="E221">
            <v>69846</v>
          </cell>
          <cell r="F221" t="str">
            <v>N/A</v>
          </cell>
        </row>
        <row r="222">
          <cell r="A222" t="str">
            <v>190401060000</v>
          </cell>
          <cell r="B222" t="str">
            <v>CATSKILL CSD</v>
          </cell>
          <cell r="C222">
            <v>435231</v>
          </cell>
          <cell r="D222">
            <v>0</v>
          </cell>
          <cell r="E222">
            <v>111445</v>
          </cell>
          <cell r="F222" t="str">
            <v>N/A</v>
          </cell>
        </row>
        <row r="223">
          <cell r="A223" t="str">
            <v>190501040000</v>
          </cell>
          <cell r="B223" t="str">
            <v>COXSACKIE-ATHENS CSD</v>
          </cell>
          <cell r="C223">
            <v>200216</v>
          </cell>
          <cell r="D223">
            <v>0</v>
          </cell>
          <cell r="E223">
            <v>53967</v>
          </cell>
          <cell r="F223" t="str">
            <v>N/A</v>
          </cell>
        </row>
        <row r="224">
          <cell r="A224" t="str">
            <v>190701040000</v>
          </cell>
          <cell r="B224" t="str">
            <v>GREENVILLE CSD</v>
          </cell>
          <cell r="C224">
            <v>208330</v>
          </cell>
          <cell r="D224">
            <v>0</v>
          </cell>
          <cell r="E224">
            <v>49867</v>
          </cell>
          <cell r="F224" t="str">
            <v>N/A</v>
          </cell>
        </row>
        <row r="225">
          <cell r="A225" t="str">
            <v>190901040000</v>
          </cell>
          <cell r="B225" t="str">
            <v>HUNTER-TANNERSVILLE CSD</v>
          </cell>
          <cell r="C225">
            <v>149424</v>
          </cell>
          <cell r="D225">
            <v>0</v>
          </cell>
          <cell r="E225">
            <v>28782</v>
          </cell>
          <cell r="F225" t="str">
            <v>N/A</v>
          </cell>
        </row>
        <row r="226">
          <cell r="A226" t="str">
            <v>191401040000</v>
          </cell>
          <cell r="B226" t="str">
            <v>WINDHAM-ASHLAND-JEWETT</v>
          </cell>
          <cell r="C226">
            <v>79906</v>
          </cell>
          <cell r="D226">
            <v>0</v>
          </cell>
          <cell r="E226">
            <v>28329</v>
          </cell>
          <cell r="F226" t="str">
            <v>N/A</v>
          </cell>
        </row>
        <row r="227">
          <cell r="A227" t="str">
            <v>200101080000</v>
          </cell>
          <cell r="B227" t="str">
            <v>PISECO COMN SD</v>
          </cell>
          <cell r="C227">
            <v>0</v>
          </cell>
          <cell r="D227">
            <v>0</v>
          </cell>
          <cell r="E227">
            <v>1340</v>
          </cell>
          <cell r="F227" t="str">
            <v>N/A</v>
          </cell>
        </row>
        <row r="228">
          <cell r="A228" t="str">
            <v>200401040000</v>
          </cell>
          <cell r="B228" t="str">
            <v>INDIAN LAKE CSD</v>
          </cell>
          <cell r="C228">
            <v>15865</v>
          </cell>
          <cell r="D228">
            <v>0</v>
          </cell>
          <cell r="E228">
            <v>9427</v>
          </cell>
          <cell r="F228" t="str">
            <v>N/A</v>
          </cell>
        </row>
        <row r="229">
          <cell r="A229" t="str">
            <v>200501080000</v>
          </cell>
          <cell r="B229" t="str">
            <v>INLET COMN SD</v>
          </cell>
          <cell r="C229">
            <v>23011</v>
          </cell>
          <cell r="D229">
            <v>0</v>
          </cell>
          <cell r="E229">
            <v>2151</v>
          </cell>
          <cell r="F229" t="str">
            <v>N/A</v>
          </cell>
        </row>
        <row r="230">
          <cell r="A230" t="str">
            <v>200601040000</v>
          </cell>
          <cell r="B230" t="str">
            <v>LAKE PLEASANT CSD</v>
          </cell>
          <cell r="C230">
            <v>10121</v>
          </cell>
          <cell r="D230">
            <v>0</v>
          </cell>
          <cell r="E230">
            <v>7239</v>
          </cell>
          <cell r="F230" t="str">
            <v>N/A</v>
          </cell>
        </row>
        <row r="231">
          <cell r="A231" t="str">
            <v>200701040000</v>
          </cell>
          <cell r="B231" t="str">
            <v>LONG LAKE CSD</v>
          </cell>
          <cell r="C231">
            <v>3427</v>
          </cell>
          <cell r="D231">
            <v>0</v>
          </cell>
          <cell r="E231">
            <v>4803</v>
          </cell>
          <cell r="F231" t="str">
            <v>N/A</v>
          </cell>
        </row>
        <row r="232">
          <cell r="A232" t="str">
            <v>200702020000</v>
          </cell>
          <cell r="B232" t="str">
            <v>RAQUETTE LAKE UFSD</v>
          </cell>
          <cell r="C232">
            <v>0</v>
          </cell>
          <cell r="D232">
            <v>0</v>
          </cell>
          <cell r="E232">
            <v>426</v>
          </cell>
          <cell r="F232" t="str">
            <v>N/A</v>
          </cell>
        </row>
        <row r="233">
          <cell r="A233" t="str">
            <v>200901040000</v>
          </cell>
          <cell r="B233" t="str">
            <v>WELLS CSD</v>
          </cell>
          <cell r="C233">
            <v>38781</v>
          </cell>
          <cell r="D233">
            <v>0</v>
          </cell>
          <cell r="E233">
            <v>4809</v>
          </cell>
          <cell r="F233" t="str">
            <v>N/A</v>
          </cell>
        </row>
        <row r="234">
          <cell r="A234" t="str">
            <v>210302040000</v>
          </cell>
          <cell r="B234" t="str">
            <v>WEST CANADA VALLEY CSD</v>
          </cell>
          <cell r="C234">
            <v>101697</v>
          </cell>
          <cell r="D234">
            <v>0</v>
          </cell>
          <cell r="E234">
            <v>39049</v>
          </cell>
          <cell r="F234" t="str">
            <v>N/A</v>
          </cell>
        </row>
        <row r="235">
          <cell r="A235" t="str">
            <v>210402060000</v>
          </cell>
          <cell r="B235" t="str">
            <v>FRANKFORT-SCHUYLER CSD</v>
          </cell>
          <cell r="C235">
            <v>248928</v>
          </cell>
          <cell r="D235">
            <v>0</v>
          </cell>
          <cell r="E235">
            <v>45054</v>
          </cell>
          <cell r="F235" t="str">
            <v>N/A</v>
          </cell>
        </row>
        <row r="236">
          <cell r="A236" t="str">
            <v>210501060000</v>
          </cell>
          <cell r="B236" t="str">
            <v>ILION CSD</v>
          </cell>
          <cell r="C236">
            <v>372996</v>
          </cell>
          <cell r="D236">
            <v>0</v>
          </cell>
          <cell r="E236">
            <v>93876</v>
          </cell>
          <cell r="F236" t="str">
            <v>N/A</v>
          </cell>
        </row>
        <row r="237">
          <cell r="A237" t="str">
            <v>210502040000</v>
          </cell>
          <cell r="B237" t="str">
            <v>MOHAWK CSD</v>
          </cell>
          <cell r="C237">
            <v>154057</v>
          </cell>
          <cell r="D237">
            <v>0</v>
          </cell>
          <cell r="E237">
            <v>43352</v>
          </cell>
          <cell r="F237" t="str">
            <v>N/A</v>
          </cell>
        </row>
        <row r="238">
          <cell r="A238" t="str">
            <v>210601060000</v>
          </cell>
          <cell r="B238" t="str">
            <v>HERKIMER CSD</v>
          </cell>
          <cell r="C238">
            <v>334866</v>
          </cell>
          <cell r="D238">
            <v>11336</v>
          </cell>
          <cell r="E238">
            <v>70324</v>
          </cell>
          <cell r="F238" t="str">
            <v>N/A</v>
          </cell>
        </row>
        <row r="239">
          <cell r="A239" t="str">
            <v>210800050000</v>
          </cell>
          <cell r="B239" t="str">
            <v>LITTLE FALLS CITY SD</v>
          </cell>
          <cell r="C239">
            <v>295680</v>
          </cell>
          <cell r="D239">
            <v>0</v>
          </cell>
          <cell r="E239">
            <v>90834</v>
          </cell>
          <cell r="F239" t="str">
            <v>N/A</v>
          </cell>
        </row>
        <row r="240">
          <cell r="A240" t="str">
            <v>211003040000</v>
          </cell>
          <cell r="B240" t="str">
            <v>DOLGEVILLE CSD</v>
          </cell>
          <cell r="C240">
            <v>240177</v>
          </cell>
          <cell r="D240">
            <v>0</v>
          </cell>
          <cell r="E240">
            <v>69843</v>
          </cell>
          <cell r="F240" t="str">
            <v>N/A</v>
          </cell>
        </row>
        <row r="241">
          <cell r="A241" t="str">
            <v>211103040000</v>
          </cell>
          <cell r="B241" t="str">
            <v>POLAND CSD</v>
          </cell>
          <cell r="C241">
            <v>165351</v>
          </cell>
          <cell r="D241">
            <v>0</v>
          </cell>
          <cell r="E241">
            <v>37672</v>
          </cell>
          <cell r="F241" t="str">
            <v>N/A</v>
          </cell>
        </row>
        <row r="242">
          <cell r="A242" t="str">
            <v>211701040000</v>
          </cell>
          <cell r="B242" t="str">
            <v>VAN HORNESVILLE-OWEN D.</v>
          </cell>
          <cell r="C242">
            <v>99101</v>
          </cell>
          <cell r="D242">
            <v>0</v>
          </cell>
          <cell r="E242">
            <v>18072</v>
          </cell>
          <cell r="F242" t="str">
            <v>N/A</v>
          </cell>
        </row>
        <row r="243">
          <cell r="A243" t="str">
            <v>211901020000</v>
          </cell>
          <cell r="B243" t="str">
            <v>TOWN OF WEBB UFSD</v>
          </cell>
          <cell r="C243">
            <v>36822</v>
          </cell>
          <cell r="D243">
            <v>0</v>
          </cell>
          <cell r="E243">
            <v>15051</v>
          </cell>
          <cell r="F243" t="str">
            <v>N/A</v>
          </cell>
        </row>
        <row r="244">
          <cell r="A244" t="str">
            <v>212001040000</v>
          </cell>
          <cell r="B244" t="str">
            <v>MOUNT MARKHAM CSD</v>
          </cell>
          <cell r="C244">
            <v>256518</v>
          </cell>
          <cell r="D244">
            <v>0</v>
          </cell>
          <cell r="E244">
            <v>79110</v>
          </cell>
          <cell r="F244" t="str">
            <v>N/A</v>
          </cell>
        </row>
        <row r="245">
          <cell r="A245" t="str">
            <v>220101040000</v>
          </cell>
          <cell r="B245" t="str">
            <v>SOUTH JEFFERSON CSD</v>
          </cell>
          <cell r="C245">
            <v>319842</v>
          </cell>
          <cell r="D245">
            <v>0</v>
          </cell>
          <cell r="E245">
            <v>91169</v>
          </cell>
          <cell r="F245" t="str">
            <v>N/A</v>
          </cell>
        </row>
        <row r="246">
          <cell r="A246" t="str">
            <v>220202040000</v>
          </cell>
          <cell r="B246" t="str">
            <v>ALEXANDRIA CSD</v>
          </cell>
          <cell r="C246">
            <v>223608</v>
          </cell>
          <cell r="D246">
            <v>0</v>
          </cell>
          <cell r="E246">
            <v>25315</v>
          </cell>
          <cell r="F246" t="str">
            <v>N/A</v>
          </cell>
        </row>
        <row r="247">
          <cell r="A247" t="str">
            <v>220301060000</v>
          </cell>
          <cell r="B247" t="str">
            <v>INDIAN RIVER CSD</v>
          </cell>
          <cell r="C247">
            <v>1324768</v>
          </cell>
          <cell r="D247">
            <v>0</v>
          </cell>
          <cell r="E247">
            <v>174248</v>
          </cell>
          <cell r="F247" t="str">
            <v>N/A</v>
          </cell>
        </row>
        <row r="248">
          <cell r="A248" t="str">
            <v>220401040000</v>
          </cell>
          <cell r="B248" t="str">
            <v>GENERAL BROWN CSD</v>
          </cell>
          <cell r="C248">
            <v>176928</v>
          </cell>
          <cell r="D248">
            <v>0</v>
          </cell>
          <cell r="E248">
            <v>65746</v>
          </cell>
          <cell r="F248" t="str">
            <v>N/A</v>
          </cell>
        </row>
        <row r="249">
          <cell r="A249" t="str">
            <v>220701040000</v>
          </cell>
          <cell r="B249" t="str">
            <v>THOUSAND ISLANDS CSD</v>
          </cell>
          <cell r="C249">
            <v>256995</v>
          </cell>
          <cell r="D249">
            <v>0</v>
          </cell>
          <cell r="E249">
            <v>46267</v>
          </cell>
          <cell r="F249" t="str">
            <v>N/A</v>
          </cell>
        </row>
        <row r="250">
          <cell r="A250" t="str">
            <v>220909040000</v>
          </cell>
          <cell r="B250" t="str">
            <v>BELLEVILLE HENDERSON CS</v>
          </cell>
          <cell r="C250">
            <v>174913</v>
          </cell>
          <cell r="D250">
            <v>0</v>
          </cell>
          <cell r="E250">
            <v>49201</v>
          </cell>
          <cell r="F250" t="str">
            <v>N/A</v>
          </cell>
        </row>
        <row r="251">
          <cell r="A251" t="str">
            <v>221001040000</v>
          </cell>
          <cell r="B251" t="str">
            <v>SACKETS HARBOR CSD</v>
          </cell>
          <cell r="C251">
            <v>113742</v>
          </cell>
          <cell r="D251">
            <v>0</v>
          </cell>
          <cell r="E251">
            <v>23992</v>
          </cell>
          <cell r="F251" t="str">
            <v>N/A</v>
          </cell>
        </row>
        <row r="252">
          <cell r="A252" t="str">
            <v>221301040000</v>
          </cell>
          <cell r="B252" t="str">
            <v>LYME CSD</v>
          </cell>
          <cell r="C252">
            <v>105132</v>
          </cell>
          <cell r="D252">
            <v>0</v>
          </cell>
          <cell r="E252">
            <v>14666</v>
          </cell>
          <cell r="F252" t="str">
            <v>N/A</v>
          </cell>
        </row>
        <row r="253">
          <cell r="A253" t="str">
            <v>221401040000</v>
          </cell>
          <cell r="B253" t="str">
            <v>LA FARGEVILLE CSD</v>
          </cell>
          <cell r="C253">
            <v>141374</v>
          </cell>
          <cell r="D253">
            <v>0</v>
          </cell>
          <cell r="E253">
            <v>20906</v>
          </cell>
          <cell r="F253" t="str">
            <v>N/A</v>
          </cell>
        </row>
        <row r="254">
          <cell r="A254" t="str">
            <v>222000010000</v>
          </cell>
          <cell r="B254" t="str">
            <v>WATERTOWN CITY SD</v>
          </cell>
          <cell r="C254">
            <v>1564387</v>
          </cell>
          <cell r="D254">
            <v>70285</v>
          </cell>
          <cell r="E254">
            <v>345237</v>
          </cell>
          <cell r="F254" t="str">
            <v>N/A</v>
          </cell>
        </row>
        <row r="255">
          <cell r="A255" t="str">
            <v>222201060000</v>
          </cell>
          <cell r="B255" t="str">
            <v>CARTHAGE CSD</v>
          </cell>
          <cell r="C255">
            <v>987157</v>
          </cell>
          <cell r="D255">
            <v>0</v>
          </cell>
          <cell r="E255">
            <v>162388</v>
          </cell>
          <cell r="F255" t="str">
            <v>N/A</v>
          </cell>
        </row>
        <row r="256">
          <cell r="A256" t="str">
            <v>230201040000</v>
          </cell>
          <cell r="B256" t="str">
            <v>COPENHAGEN CSD</v>
          </cell>
          <cell r="C256">
            <v>130814</v>
          </cell>
          <cell r="D256">
            <v>0</v>
          </cell>
          <cell r="E256">
            <v>20542</v>
          </cell>
          <cell r="F256" t="str">
            <v>N/A</v>
          </cell>
        </row>
        <row r="257">
          <cell r="A257" t="str">
            <v>230301040000</v>
          </cell>
          <cell r="B257" t="str">
            <v>HARRISVILLE CSD</v>
          </cell>
          <cell r="C257">
            <v>75958</v>
          </cell>
          <cell r="D257">
            <v>0</v>
          </cell>
          <cell r="E257">
            <v>26560</v>
          </cell>
          <cell r="F257" t="str">
            <v>N/A</v>
          </cell>
        </row>
        <row r="258">
          <cell r="A258" t="str">
            <v>230901040000</v>
          </cell>
          <cell r="B258" t="str">
            <v>LOWVILLE ACAD &amp; CSD</v>
          </cell>
          <cell r="C258">
            <v>403634</v>
          </cell>
          <cell r="D258">
            <v>2267</v>
          </cell>
          <cell r="E258">
            <v>86346</v>
          </cell>
          <cell r="F258" t="str">
            <v>N/A</v>
          </cell>
        </row>
        <row r="259">
          <cell r="A259" t="str">
            <v>231101040000</v>
          </cell>
          <cell r="B259" t="str">
            <v>SOUTH LEWIS CSD</v>
          </cell>
          <cell r="C259">
            <v>296085</v>
          </cell>
          <cell r="D259">
            <v>0</v>
          </cell>
          <cell r="E259">
            <v>85563</v>
          </cell>
          <cell r="F259" t="str">
            <v>N/A</v>
          </cell>
        </row>
        <row r="260">
          <cell r="A260" t="str">
            <v>231301040000</v>
          </cell>
          <cell r="B260" t="str">
            <v>BEAVER RIVER CSD</v>
          </cell>
          <cell r="C260">
            <v>193421</v>
          </cell>
          <cell r="D260">
            <v>0</v>
          </cell>
          <cell r="E260">
            <v>56176</v>
          </cell>
          <cell r="F260" t="str">
            <v>N/A</v>
          </cell>
        </row>
        <row r="261">
          <cell r="A261" t="str">
            <v>240101040000</v>
          </cell>
          <cell r="B261" t="str">
            <v>AVON CSD</v>
          </cell>
          <cell r="C261">
            <v>90772</v>
          </cell>
          <cell r="D261">
            <v>0</v>
          </cell>
          <cell r="E261">
            <v>33301</v>
          </cell>
          <cell r="F261" t="str">
            <v>N/A</v>
          </cell>
        </row>
        <row r="262">
          <cell r="A262" t="str">
            <v>240201040000</v>
          </cell>
          <cell r="B262" t="str">
            <v>CALEDONIA-MUMFORD CSD</v>
          </cell>
          <cell r="C262">
            <v>95091</v>
          </cell>
          <cell r="D262">
            <v>0</v>
          </cell>
          <cell r="E262">
            <v>24151</v>
          </cell>
          <cell r="F262" t="str">
            <v>N/A</v>
          </cell>
        </row>
        <row r="263">
          <cell r="A263" t="str">
            <v>240401040000</v>
          </cell>
          <cell r="B263" t="str">
            <v>GENESEO CSD</v>
          </cell>
          <cell r="C263">
            <v>119679</v>
          </cell>
          <cell r="D263">
            <v>11336</v>
          </cell>
          <cell r="E263">
            <v>38346</v>
          </cell>
          <cell r="F263" t="str">
            <v>N/A</v>
          </cell>
        </row>
        <row r="264">
          <cell r="A264" t="str">
            <v>240801060000</v>
          </cell>
          <cell r="B264" t="str">
            <v>LIVONIA CSD</v>
          </cell>
          <cell r="C264">
            <v>144539</v>
          </cell>
          <cell r="D264">
            <v>0</v>
          </cell>
          <cell r="E264">
            <v>72774</v>
          </cell>
          <cell r="F264" t="str">
            <v>N/A</v>
          </cell>
        </row>
        <row r="265">
          <cell r="A265" t="str">
            <v>240901040000</v>
          </cell>
          <cell r="B265" t="str">
            <v>MT MORRIS CENTRAL SCHOOL DISTRICT</v>
          </cell>
          <cell r="C265">
            <v>178048</v>
          </cell>
          <cell r="D265">
            <v>0</v>
          </cell>
          <cell r="E265">
            <v>39175</v>
          </cell>
          <cell r="F265" t="str">
            <v>N/A</v>
          </cell>
        </row>
        <row r="266">
          <cell r="A266" t="str">
            <v>241001060000</v>
          </cell>
          <cell r="B266" t="str">
            <v>DANSVILLE CSD</v>
          </cell>
          <cell r="C266">
            <v>310916</v>
          </cell>
          <cell r="D266">
            <v>0</v>
          </cell>
          <cell r="E266">
            <v>81869</v>
          </cell>
          <cell r="F266" t="str">
            <v>N/A</v>
          </cell>
        </row>
        <row r="267">
          <cell r="A267" t="str">
            <v>241101040000</v>
          </cell>
          <cell r="B267" t="str">
            <v>DALTON-NUNDA CSD (KESHE</v>
          </cell>
          <cell r="C267">
            <v>105899</v>
          </cell>
          <cell r="D267">
            <v>0</v>
          </cell>
          <cell r="E267">
            <v>52919</v>
          </cell>
          <cell r="F267" t="str">
            <v>N/A</v>
          </cell>
        </row>
        <row r="268">
          <cell r="A268" t="str">
            <v>241701040000</v>
          </cell>
          <cell r="B268" t="str">
            <v>YORK CSD</v>
          </cell>
          <cell r="C268">
            <v>79901</v>
          </cell>
          <cell r="D268">
            <v>0</v>
          </cell>
          <cell r="E268">
            <v>39318</v>
          </cell>
          <cell r="F268" t="str">
            <v>N/A</v>
          </cell>
        </row>
        <row r="269">
          <cell r="A269" t="str">
            <v>250109040000</v>
          </cell>
          <cell r="B269" t="str">
            <v>BROOKFIELD CSD</v>
          </cell>
          <cell r="C269">
            <v>71096</v>
          </cell>
          <cell r="D269">
            <v>0</v>
          </cell>
          <cell r="E269">
            <v>18539</v>
          </cell>
          <cell r="F269" t="str">
            <v>N/A</v>
          </cell>
        </row>
        <row r="270">
          <cell r="A270" t="str">
            <v>250201060000</v>
          </cell>
          <cell r="B270" t="str">
            <v>CAZENOVIA CSD</v>
          </cell>
          <cell r="C270">
            <v>114516</v>
          </cell>
          <cell r="D270">
            <v>0</v>
          </cell>
          <cell r="E270">
            <v>51697</v>
          </cell>
          <cell r="F270" t="str">
            <v>N/A</v>
          </cell>
        </row>
        <row r="271">
          <cell r="A271" t="str">
            <v>250301040000</v>
          </cell>
          <cell r="B271" t="str">
            <v>DE RUYTER CSD</v>
          </cell>
          <cell r="C271">
            <v>92757</v>
          </cell>
          <cell r="D271">
            <v>0</v>
          </cell>
          <cell r="E271">
            <v>31200</v>
          </cell>
          <cell r="F271" t="str">
            <v>N/A</v>
          </cell>
        </row>
        <row r="272">
          <cell r="A272" t="str">
            <v>250401040000</v>
          </cell>
          <cell r="B272" t="str">
            <v>MORRISVILLE-EATON CSD</v>
          </cell>
          <cell r="C272">
            <v>165484</v>
          </cell>
          <cell r="D272">
            <v>0</v>
          </cell>
          <cell r="E272">
            <v>34892</v>
          </cell>
          <cell r="F272" t="str">
            <v>N/A</v>
          </cell>
        </row>
        <row r="273">
          <cell r="A273" t="str">
            <v>250701040000</v>
          </cell>
          <cell r="B273" t="str">
            <v>HAMILTON CSD</v>
          </cell>
          <cell r="C273">
            <v>123367</v>
          </cell>
          <cell r="D273">
            <v>0</v>
          </cell>
          <cell r="E273">
            <v>38536</v>
          </cell>
          <cell r="F273" t="str">
            <v>N/A</v>
          </cell>
        </row>
        <row r="274">
          <cell r="A274" t="str">
            <v>250901060000</v>
          </cell>
          <cell r="B274" t="str">
            <v>CANASTOTA CSD</v>
          </cell>
          <cell r="C274">
            <v>307309</v>
          </cell>
          <cell r="D274">
            <v>0</v>
          </cell>
          <cell r="E274">
            <v>47873</v>
          </cell>
          <cell r="F274" t="str">
            <v>N/A</v>
          </cell>
        </row>
        <row r="275">
          <cell r="A275" t="str">
            <v>251101040000</v>
          </cell>
          <cell r="B275" t="str">
            <v>MADISON CSD</v>
          </cell>
          <cell r="C275">
            <v>88576</v>
          </cell>
          <cell r="D275">
            <v>11336</v>
          </cell>
          <cell r="E275">
            <v>25857</v>
          </cell>
          <cell r="F275" t="str">
            <v>N/A</v>
          </cell>
        </row>
        <row r="276">
          <cell r="A276" t="str">
            <v>251400010000</v>
          </cell>
          <cell r="B276" t="str">
            <v>ONEIDA CITY SD</v>
          </cell>
          <cell r="C276">
            <v>537202</v>
          </cell>
          <cell r="D276">
            <v>9069</v>
          </cell>
          <cell r="E276">
            <v>125750</v>
          </cell>
          <cell r="F276" t="str">
            <v>N/A</v>
          </cell>
        </row>
        <row r="277">
          <cell r="A277" t="str">
            <v>251501040000</v>
          </cell>
          <cell r="B277" t="str">
            <v>STOCKBRIDGE VALLEY CSD</v>
          </cell>
          <cell r="C277">
            <v>81298</v>
          </cell>
          <cell r="D277">
            <v>0</v>
          </cell>
          <cell r="E277">
            <v>24484</v>
          </cell>
          <cell r="F277" t="str">
            <v>N/A</v>
          </cell>
        </row>
        <row r="278">
          <cell r="A278" t="str">
            <v>251601060000</v>
          </cell>
          <cell r="B278" t="str">
            <v>CHITTENANGO CSD</v>
          </cell>
          <cell r="C278">
            <v>240423</v>
          </cell>
          <cell r="D278">
            <v>0</v>
          </cell>
          <cell r="E278">
            <v>94200</v>
          </cell>
          <cell r="F278" t="str">
            <v>N/A</v>
          </cell>
        </row>
        <row r="279">
          <cell r="A279" t="str">
            <v>260101060000</v>
          </cell>
          <cell r="B279" t="str">
            <v>BRIGHTON CSD</v>
          </cell>
          <cell r="C279">
            <v>228551</v>
          </cell>
          <cell r="D279">
            <v>0</v>
          </cell>
          <cell r="E279">
            <v>96654</v>
          </cell>
          <cell r="F279" t="str">
            <v>N/A</v>
          </cell>
        </row>
        <row r="280">
          <cell r="A280" t="str">
            <v>260401060000</v>
          </cell>
          <cell r="B280" t="str">
            <v>GATES-CHILI CSD</v>
          </cell>
          <cell r="C280">
            <v>548495</v>
          </cell>
          <cell r="D280">
            <v>0</v>
          </cell>
          <cell r="E280">
            <v>143516</v>
          </cell>
          <cell r="F280" t="str">
            <v>N/A</v>
          </cell>
        </row>
        <row r="281">
          <cell r="A281" t="str">
            <v>260501060000</v>
          </cell>
          <cell r="B281" t="str">
            <v>GREECE CSD</v>
          </cell>
          <cell r="C281">
            <v>1775319</v>
          </cell>
          <cell r="D281">
            <v>163243</v>
          </cell>
          <cell r="E281">
            <v>415680</v>
          </cell>
          <cell r="F281" t="str">
            <v>N/A</v>
          </cell>
        </row>
        <row r="282">
          <cell r="A282" t="str">
            <v>260801060000</v>
          </cell>
          <cell r="B282" t="str">
            <v>EAST IRONDEQUOIT CSD</v>
          </cell>
          <cell r="C282">
            <v>575122</v>
          </cell>
          <cell r="D282">
            <v>0</v>
          </cell>
          <cell r="E282">
            <v>110559</v>
          </cell>
          <cell r="F282" t="str">
            <v>N/A</v>
          </cell>
        </row>
        <row r="283">
          <cell r="A283" t="str">
            <v>260801861002</v>
          </cell>
          <cell r="B283" t="str">
            <v>DISCOVERY CHARTER SCHOOL</v>
          </cell>
          <cell r="C283">
            <v>108893</v>
          </cell>
          <cell r="D283">
            <v>0</v>
          </cell>
          <cell r="E283">
            <v>6754</v>
          </cell>
          <cell r="F283" t="str">
            <v>N/A</v>
          </cell>
        </row>
        <row r="284">
          <cell r="A284" t="str">
            <v>260803060000</v>
          </cell>
          <cell r="B284" t="str">
            <v>WEST IRONDEQUOIT CSD</v>
          </cell>
          <cell r="C284">
            <v>288302</v>
          </cell>
          <cell r="D284">
            <v>6802</v>
          </cell>
          <cell r="E284">
            <v>86909</v>
          </cell>
          <cell r="F284" t="str">
            <v>N/A</v>
          </cell>
        </row>
        <row r="285">
          <cell r="A285" t="str">
            <v>260901060000</v>
          </cell>
          <cell r="B285" t="str">
            <v>HONEOYE FALLS-LIMA CSD</v>
          </cell>
          <cell r="C285">
            <v>132084</v>
          </cell>
          <cell r="D285">
            <v>0</v>
          </cell>
          <cell r="E285">
            <v>53242</v>
          </cell>
          <cell r="F285" t="str">
            <v>N/A</v>
          </cell>
        </row>
        <row r="286">
          <cell r="A286" t="str">
            <v>261001060000</v>
          </cell>
          <cell r="B286" t="str">
            <v>SPENCERPORT CSD</v>
          </cell>
          <cell r="C286">
            <v>371024</v>
          </cell>
          <cell r="D286">
            <v>0</v>
          </cell>
          <cell r="E286">
            <v>104048</v>
          </cell>
          <cell r="F286" t="str">
            <v>N/A</v>
          </cell>
        </row>
        <row r="287">
          <cell r="A287" t="str">
            <v>261101060000</v>
          </cell>
          <cell r="B287" t="str">
            <v>HILTON CSD</v>
          </cell>
          <cell r="C287">
            <v>365247</v>
          </cell>
          <cell r="D287">
            <v>0</v>
          </cell>
          <cell r="E287">
            <v>127689</v>
          </cell>
          <cell r="F287" t="str">
            <v>N/A</v>
          </cell>
        </row>
        <row r="288">
          <cell r="A288" t="str">
            <v>261201060000</v>
          </cell>
          <cell r="B288" t="str">
            <v>PENFIELD CSD</v>
          </cell>
          <cell r="C288">
            <v>239681</v>
          </cell>
          <cell r="D288">
            <v>0</v>
          </cell>
          <cell r="E288">
            <v>109962</v>
          </cell>
          <cell r="F288" t="str">
            <v>N/A</v>
          </cell>
        </row>
        <row r="289">
          <cell r="A289" t="str">
            <v>261301060000</v>
          </cell>
          <cell r="B289" t="str">
            <v>FAIRPORT CSD</v>
          </cell>
          <cell r="C289">
            <v>326501</v>
          </cell>
          <cell r="D289">
            <v>0</v>
          </cell>
          <cell r="E289">
            <v>158013</v>
          </cell>
          <cell r="F289" t="str">
            <v>N/A</v>
          </cell>
        </row>
        <row r="290">
          <cell r="A290" t="str">
            <v>261313030000</v>
          </cell>
          <cell r="B290" t="str">
            <v>EAST ROCHESTER UFSD</v>
          </cell>
          <cell r="C290">
            <v>312512</v>
          </cell>
          <cell r="D290">
            <v>0</v>
          </cell>
          <cell r="E290">
            <v>56513</v>
          </cell>
          <cell r="F290" t="str">
            <v>N/A</v>
          </cell>
        </row>
        <row r="291">
          <cell r="A291" t="str">
            <v>261401060000</v>
          </cell>
          <cell r="B291" t="str">
            <v>PITTSFORD CSD</v>
          </cell>
          <cell r="C291">
            <v>265653</v>
          </cell>
          <cell r="D291">
            <v>0</v>
          </cell>
          <cell r="E291">
            <v>105594</v>
          </cell>
          <cell r="F291" t="str">
            <v>N/A</v>
          </cell>
        </row>
        <row r="292">
          <cell r="A292" t="str">
            <v>261501060000</v>
          </cell>
          <cell r="B292" t="str">
            <v>CHURCHVILLE-CHILI CSD</v>
          </cell>
          <cell r="C292">
            <v>319824</v>
          </cell>
          <cell r="D292">
            <v>0</v>
          </cell>
          <cell r="E292">
            <v>112383</v>
          </cell>
          <cell r="F292" t="str">
            <v>N/A</v>
          </cell>
        </row>
        <row r="293">
          <cell r="A293" t="str">
            <v>261600010000</v>
          </cell>
          <cell r="B293" t="str">
            <v>ROCHESTER CITY SD</v>
          </cell>
          <cell r="C293">
            <v>23451319</v>
          </cell>
          <cell r="D293">
            <v>530540</v>
          </cell>
          <cell r="E293">
            <v>3858610</v>
          </cell>
          <cell r="F293">
            <v>558455</v>
          </cell>
        </row>
        <row r="294">
          <cell r="A294" t="str">
            <v>261600860705</v>
          </cell>
          <cell r="B294" t="str">
            <v>TRUE NORTH ROCHESTER PREP CS - WEST CAMPUS</v>
          </cell>
          <cell r="C294">
            <v>97930</v>
          </cell>
          <cell r="D294">
            <v>0</v>
          </cell>
          <cell r="E294">
            <v>5498</v>
          </cell>
          <cell r="F294" t="str">
            <v>N/A</v>
          </cell>
        </row>
        <row r="295">
          <cell r="A295" t="str">
            <v>261600860811</v>
          </cell>
          <cell r="B295" t="str">
            <v>EUGENIO DE HOSTOS CS</v>
          </cell>
          <cell r="C295">
            <v>227458</v>
          </cell>
          <cell r="D295">
            <v>0</v>
          </cell>
          <cell r="E295">
            <v>14308</v>
          </cell>
          <cell r="F295" t="str">
            <v>N/A</v>
          </cell>
        </row>
        <row r="296">
          <cell r="A296" t="str">
            <v>261600860826</v>
          </cell>
          <cell r="B296" t="str">
            <v>GENESSEE COMMUNITY CS</v>
          </cell>
          <cell r="C296">
            <v>11503</v>
          </cell>
          <cell r="D296">
            <v>0</v>
          </cell>
          <cell r="E296">
            <v>8275</v>
          </cell>
          <cell r="F296" t="str">
            <v>N/A</v>
          </cell>
        </row>
        <row r="297">
          <cell r="A297" t="str">
            <v>261600860877</v>
          </cell>
          <cell r="B297" t="str">
            <v>URBAN CHOICE CS</v>
          </cell>
          <cell r="C297">
            <v>210113</v>
          </cell>
          <cell r="D297">
            <v>0</v>
          </cell>
          <cell r="E297">
            <v>16365</v>
          </cell>
          <cell r="F297" t="str">
            <v>N/A</v>
          </cell>
        </row>
        <row r="298">
          <cell r="A298" t="str">
            <v>261600860906</v>
          </cell>
          <cell r="B298" t="str">
            <v>TRUE NORTH ROCHESTER PREP CS</v>
          </cell>
          <cell r="C298">
            <v>278016</v>
          </cell>
          <cell r="D298">
            <v>0</v>
          </cell>
          <cell r="E298">
            <v>8450</v>
          </cell>
          <cell r="F298" t="str">
            <v>N/A</v>
          </cell>
        </row>
        <row r="299">
          <cell r="A299" t="str">
            <v>261600860910</v>
          </cell>
          <cell r="B299" t="str">
            <v>ROCHESTER ACADEMY CS</v>
          </cell>
          <cell r="C299">
            <v>128808</v>
          </cell>
          <cell r="D299">
            <v>0</v>
          </cell>
          <cell r="E299">
            <v>10850</v>
          </cell>
          <cell r="F299" t="str">
            <v>N/A</v>
          </cell>
        </row>
        <row r="300">
          <cell r="A300" t="str">
            <v>261600860985</v>
          </cell>
          <cell r="B300" t="str">
            <v>UNIVERSITY PREP CS FOR YOUNG MEN</v>
          </cell>
          <cell r="C300">
            <v>179361</v>
          </cell>
          <cell r="D300">
            <v>0</v>
          </cell>
          <cell r="E300">
            <v>9128</v>
          </cell>
          <cell r="F300" t="str">
            <v>N/A</v>
          </cell>
        </row>
        <row r="301">
          <cell r="A301" t="str">
            <v>261600861019</v>
          </cell>
          <cell r="B301" t="str">
            <v>ROCHESTER CAREER MENTORING CS</v>
          </cell>
          <cell r="C301">
            <v>53668</v>
          </cell>
          <cell r="D301">
            <v>0</v>
          </cell>
          <cell r="E301">
            <v>4347</v>
          </cell>
          <cell r="F301" t="str">
            <v>N/A</v>
          </cell>
        </row>
        <row r="302">
          <cell r="A302" t="str">
            <v>261600861020</v>
          </cell>
          <cell r="B302" t="str">
            <v>YOUNG WOMEN'S COLLEGE PREP CS</v>
          </cell>
          <cell r="C302">
            <v>45026</v>
          </cell>
          <cell r="D302">
            <v>0</v>
          </cell>
          <cell r="E302">
            <v>4770</v>
          </cell>
          <cell r="F302" t="str">
            <v>N/A</v>
          </cell>
        </row>
        <row r="303">
          <cell r="A303" t="str">
            <v>261701060000</v>
          </cell>
          <cell r="B303" t="str">
            <v>RUSH-HENRIETTA CSD</v>
          </cell>
          <cell r="C303">
            <v>667680</v>
          </cell>
          <cell r="D303">
            <v>0</v>
          </cell>
          <cell r="E303">
            <v>166652</v>
          </cell>
          <cell r="F303" t="str">
            <v>N/A</v>
          </cell>
        </row>
        <row r="304">
          <cell r="A304" t="str">
            <v>261801060000</v>
          </cell>
          <cell r="B304" t="str">
            <v>BROCKPORT CSD</v>
          </cell>
          <cell r="C304">
            <v>469644</v>
          </cell>
          <cell r="D304">
            <v>0</v>
          </cell>
          <cell r="E304">
            <v>141014</v>
          </cell>
          <cell r="F304" t="str">
            <v>N/A</v>
          </cell>
        </row>
        <row r="305">
          <cell r="A305" t="str">
            <v>261901060000</v>
          </cell>
          <cell r="B305" t="str">
            <v>WEBSTER CSD</v>
          </cell>
          <cell r="C305">
            <v>544340</v>
          </cell>
          <cell r="D305">
            <v>0</v>
          </cell>
          <cell r="E305">
            <v>187693</v>
          </cell>
          <cell r="F305" t="str">
            <v>N/A</v>
          </cell>
        </row>
        <row r="306">
          <cell r="A306" t="str">
            <v>262001040000</v>
          </cell>
          <cell r="B306" t="str">
            <v>WHEATLAND-CHILI CSD</v>
          </cell>
          <cell r="C306">
            <v>112139</v>
          </cell>
          <cell r="D306">
            <v>0</v>
          </cell>
          <cell r="E306">
            <v>26022</v>
          </cell>
          <cell r="F306" t="str">
            <v>N/A</v>
          </cell>
        </row>
        <row r="307">
          <cell r="A307" t="str">
            <v>270100010000</v>
          </cell>
          <cell r="B307" t="str">
            <v>AMSTERDAM CITY SD</v>
          </cell>
          <cell r="C307">
            <v>1281998</v>
          </cell>
          <cell r="D307">
            <v>0</v>
          </cell>
          <cell r="E307">
            <v>202921</v>
          </cell>
          <cell r="F307">
            <v>23608</v>
          </cell>
        </row>
        <row r="308">
          <cell r="A308" t="str">
            <v>270301040000</v>
          </cell>
          <cell r="B308" t="str">
            <v>CANAJOHARIE CSD</v>
          </cell>
          <cell r="C308">
            <v>266112</v>
          </cell>
          <cell r="D308">
            <v>0</v>
          </cell>
          <cell r="E308">
            <v>54812</v>
          </cell>
          <cell r="F308" t="str">
            <v>N/A</v>
          </cell>
        </row>
        <row r="309">
          <cell r="A309" t="str">
            <v>270601040000</v>
          </cell>
          <cell r="B309" t="str">
            <v>FONDA-FULTONVILLE CSD</v>
          </cell>
          <cell r="C309">
            <v>193925</v>
          </cell>
          <cell r="D309">
            <v>9069</v>
          </cell>
          <cell r="E309">
            <v>81574</v>
          </cell>
          <cell r="F309" t="str">
            <v>N/A</v>
          </cell>
        </row>
        <row r="310">
          <cell r="A310" t="str">
            <v>270701040000</v>
          </cell>
          <cell r="B310" t="str">
            <v>FORT PLAIN CSD</v>
          </cell>
          <cell r="C310">
            <v>423496</v>
          </cell>
          <cell r="D310">
            <v>0</v>
          </cell>
          <cell r="E310">
            <v>69511</v>
          </cell>
          <cell r="F310" t="str">
            <v>N/A</v>
          </cell>
        </row>
        <row r="311">
          <cell r="A311" t="str">
            <v>271102040000</v>
          </cell>
          <cell r="B311" t="str">
            <v>ST JOHNSVILLE CSD</v>
          </cell>
          <cell r="C311">
            <v>241669</v>
          </cell>
          <cell r="D311">
            <v>0</v>
          </cell>
          <cell r="E311">
            <v>25302</v>
          </cell>
          <cell r="F311" t="str">
            <v>N/A</v>
          </cell>
        </row>
        <row r="312">
          <cell r="A312" t="str">
            <v>280100010000</v>
          </cell>
          <cell r="B312" t="str">
            <v>GLEN COVE CITY SD</v>
          </cell>
          <cell r="C312">
            <v>563060</v>
          </cell>
          <cell r="D312">
            <v>0</v>
          </cell>
          <cell r="E312">
            <v>133283</v>
          </cell>
          <cell r="F312" t="str">
            <v>N/A</v>
          </cell>
        </row>
        <row r="313">
          <cell r="A313" t="str">
            <v>280201030000</v>
          </cell>
          <cell r="B313" t="str">
            <v>HEMPSTEAD UFSD</v>
          </cell>
          <cell r="C313">
            <v>1931369</v>
          </cell>
          <cell r="D313">
            <v>0</v>
          </cell>
          <cell r="E313">
            <v>437327</v>
          </cell>
          <cell r="F313">
            <v>289702</v>
          </cell>
        </row>
        <row r="314">
          <cell r="A314" t="str">
            <v>280201860934</v>
          </cell>
          <cell r="B314" t="str">
            <v>ACADEMY CS</v>
          </cell>
          <cell r="C314">
            <v>124366</v>
          </cell>
          <cell r="D314">
            <v>0</v>
          </cell>
          <cell r="E314">
            <v>7541</v>
          </cell>
          <cell r="F314" t="str">
            <v>N/A</v>
          </cell>
        </row>
        <row r="315">
          <cell r="A315" t="str">
            <v>280201860947</v>
          </cell>
          <cell r="B315" t="str">
            <v>EVERGREEN CS</v>
          </cell>
          <cell r="C315">
            <v>57196</v>
          </cell>
          <cell r="D315">
            <v>0</v>
          </cell>
          <cell r="E315">
            <v>5520</v>
          </cell>
          <cell r="F315" t="str">
            <v>N/A</v>
          </cell>
        </row>
        <row r="316">
          <cell r="A316" t="str">
            <v>280202030000</v>
          </cell>
          <cell r="B316" t="str">
            <v>UNIONDALE UFSD</v>
          </cell>
          <cell r="C316">
            <v>863242</v>
          </cell>
          <cell r="D316">
            <v>0</v>
          </cell>
          <cell r="E316">
            <v>202348</v>
          </cell>
          <cell r="F316" t="str">
            <v>N/A</v>
          </cell>
        </row>
        <row r="317">
          <cell r="A317" t="str">
            <v>280203030000</v>
          </cell>
          <cell r="B317" t="str">
            <v>EAST MEADOW UFSD</v>
          </cell>
          <cell r="C317">
            <v>308054</v>
          </cell>
          <cell r="D317">
            <v>154174</v>
          </cell>
          <cell r="E317">
            <v>181205</v>
          </cell>
          <cell r="F317" t="str">
            <v>N/A</v>
          </cell>
        </row>
        <row r="318">
          <cell r="A318" t="str">
            <v>280204020000</v>
          </cell>
          <cell r="B318" t="str">
            <v>NORTH BELLMORE UFSD</v>
          </cell>
          <cell r="C318">
            <v>63580</v>
          </cell>
          <cell r="D318">
            <v>0</v>
          </cell>
          <cell r="E318">
            <v>63264</v>
          </cell>
          <cell r="F318" t="str">
            <v>N/A</v>
          </cell>
        </row>
        <row r="319">
          <cell r="A319" t="str">
            <v>280205030000</v>
          </cell>
          <cell r="B319" t="str">
            <v>LEVITTOWN UFSD</v>
          </cell>
          <cell r="C319">
            <v>224606</v>
          </cell>
          <cell r="D319">
            <v>0</v>
          </cell>
          <cell r="E319">
            <v>162322</v>
          </cell>
          <cell r="F319" t="str">
            <v>N/A</v>
          </cell>
        </row>
        <row r="320">
          <cell r="A320" t="str">
            <v>280206030000</v>
          </cell>
          <cell r="B320" t="str">
            <v>SEAFORD UFSD</v>
          </cell>
          <cell r="C320">
            <v>67213</v>
          </cell>
          <cell r="D320">
            <v>0</v>
          </cell>
          <cell r="E320">
            <v>48783</v>
          </cell>
          <cell r="F320" t="str">
            <v>N/A</v>
          </cell>
        </row>
        <row r="321">
          <cell r="A321" t="str">
            <v>280207020000</v>
          </cell>
          <cell r="B321" t="str">
            <v>BELLMORE UFSD</v>
          </cell>
          <cell r="C321">
            <v>30276</v>
          </cell>
          <cell r="D321">
            <v>0</v>
          </cell>
          <cell r="E321">
            <v>40104</v>
          </cell>
          <cell r="F321" t="str">
            <v>N/A</v>
          </cell>
        </row>
        <row r="322">
          <cell r="A322" t="str">
            <v>280208030000</v>
          </cell>
          <cell r="B322" t="str">
            <v>ROOSEVELT UFSD</v>
          </cell>
          <cell r="C322">
            <v>675787</v>
          </cell>
          <cell r="D322">
            <v>0</v>
          </cell>
          <cell r="E322">
            <v>158457</v>
          </cell>
          <cell r="F322" t="str">
            <v>N/A</v>
          </cell>
        </row>
        <row r="323">
          <cell r="A323" t="str">
            <v>280208860024</v>
          </cell>
          <cell r="B323" t="str">
            <v>ROOSEVELT CHILDREN'S ACADEMY CS</v>
          </cell>
          <cell r="C323">
            <v>188031</v>
          </cell>
          <cell r="D323">
            <v>0</v>
          </cell>
          <cell r="E323">
            <v>9447</v>
          </cell>
          <cell r="F323" t="str">
            <v>N/A</v>
          </cell>
        </row>
        <row r="324">
          <cell r="A324" t="str">
            <v>280209030000</v>
          </cell>
          <cell r="B324" t="str">
            <v>FREEPORT UFSD</v>
          </cell>
          <cell r="C324">
            <v>1348809</v>
          </cell>
          <cell r="D324">
            <v>0</v>
          </cell>
          <cell r="E324">
            <v>298667</v>
          </cell>
          <cell r="F324" t="str">
            <v>N/A</v>
          </cell>
        </row>
        <row r="325">
          <cell r="A325" t="str">
            <v>280210030000</v>
          </cell>
          <cell r="B325" t="str">
            <v>BALDWIN UFSD</v>
          </cell>
          <cell r="C325">
            <v>400606</v>
          </cell>
          <cell r="D325">
            <v>0</v>
          </cell>
          <cell r="E325">
            <v>112411</v>
          </cell>
          <cell r="F325" t="str">
            <v>N/A</v>
          </cell>
        </row>
        <row r="326">
          <cell r="A326" t="str">
            <v>280211030000</v>
          </cell>
          <cell r="B326" t="str">
            <v>OCEANSIDE UFSD</v>
          </cell>
          <cell r="C326">
            <v>197898</v>
          </cell>
          <cell r="D326">
            <v>0</v>
          </cell>
          <cell r="E326">
            <v>165853</v>
          </cell>
          <cell r="F326" t="str">
            <v>N/A</v>
          </cell>
        </row>
        <row r="327">
          <cell r="A327" t="str">
            <v>280212030000</v>
          </cell>
          <cell r="B327" t="str">
            <v>MALVERNE UFSD</v>
          </cell>
          <cell r="C327">
            <v>154426</v>
          </cell>
          <cell r="D327">
            <v>0</v>
          </cell>
          <cell r="E327">
            <v>85117</v>
          </cell>
          <cell r="F327" t="str">
            <v>N/A</v>
          </cell>
        </row>
        <row r="328">
          <cell r="A328" t="str">
            <v>280213020000</v>
          </cell>
          <cell r="B328" t="str">
            <v>VALLEY STREAM 13 UFSD</v>
          </cell>
          <cell r="C328">
            <v>150478</v>
          </cell>
          <cell r="D328">
            <v>0</v>
          </cell>
          <cell r="E328">
            <v>48716</v>
          </cell>
          <cell r="F328" t="str">
            <v>N/A</v>
          </cell>
        </row>
        <row r="329">
          <cell r="A329" t="str">
            <v>280214030000</v>
          </cell>
          <cell r="B329" t="str">
            <v>HEWLETT-WOODMERE UFSD</v>
          </cell>
          <cell r="C329">
            <v>169929</v>
          </cell>
          <cell r="D329">
            <v>0</v>
          </cell>
          <cell r="E329">
            <v>71226</v>
          </cell>
          <cell r="F329" t="str">
            <v>N/A</v>
          </cell>
        </row>
        <row r="330">
          <cell r="A330" t="str">
            <v>280215030000</v>
          </cell>
          <cell r="B330" t="str">
            <v>LAWRENCE UFSD</v>
          </cell>
          <cell r="C330">
            <v>576784</v>
          </cell>
          <cell r="D330">
            <v>0</v>
          </cell>
          <cell r="E330">
            <v>166817</v>
          </cell>
          <cell r="F330" t="str">
            <v>N/A</v>
          </cell>
        </row>
        <row r="331">
          <cell r="A331" t="str">
            <v>280216020000</v>
          </cell>
          <cell r="B331" t="str">
            <v>ELMONT UFSD</v>
          </cell>
          <cell r="C331">
            <v>466636</v>
          </cell>
          <cell r="D331">
            <v>0</v>
          </cell>
          <cell r="E331">
            <v>134232</v>
          </cell>
          <cell r="F331" t="str">
            <v>N/A</v>
          </cell>
        </row>
        <row r="332">
          <cell r="A332" t="str">
            <v>280217020000</v>
          </cell>
          <cell r="B332" t="str">
            <v>FRANKLIN SQUARE UFSD</v>
          </cell>
          <cell r="C332">
            <v>64336</v>
          </cell>
          <cell r="D332">
            <v>0</v>
          </cell>
          <cell r="E332">
            <v>44133</v>
          </cell>
          <cell r="F332" t="str">
            <v>N/A</v>
          </cell>
        </row>
        <row r="333">
          <cell r="A333" t="str">
            <v>280218030000</v>
          </cell>
          <cell r="B333" t="str">
            <v>GARDEN CITY UFSD</v>
          </cell>
          <cell r="C333">
            <v>99619</v>
          </cell>
          <cell r="D333">
            <v>0</v>
          </cell>
          <cell r="E333">
            <v>78539</v>
          </cell>
          <cell r="F333" t="str">
            <v>N/A</v>
          </cell>
        </row>
        <row r="334">
          <cell r="A334" t="str">
            <v>280219030000</v>
          </cell>
          <cell r="B334" t="str">
            <v>EAST ROCKAWAY UFSD</v>
          </cell>
          <cell r="C334">
            <v>98769</v>
          </cell>
          <cell r="D334">
            <v>0</v>
          </cell>
          <cell r="E334">
            <v>31329</v>
          </cell>
          <cell r="F334" t="str">
            <v>N/A</v>
          </cell>
        </row>
        <row r="335">
          <cell r="A335" t="str">
            <v>280220030000</v>
          </cell>
          <cell r="B335" t="str">
            <v>LYNBROOK UFSD</v>
          </cell>
          <cell r="C335">
            <v>97844</v>
          </cell>
          <cell r="D335">
            <v>0</v>
          </cell>
          <cell r="E335">
            <v>70103</v>
          </cell>
          <cell r="F335" t="str">
            <v>N/A</v>
          </cell>
        </row>
        <row r="336">
          <cell r="A336" t="str">
            <v>280221030000</v>
          </cell>
          <cell r="B336" t="str">
            <v>ROCKVILLE CENTRE UFSD</v>
          </cell>
          <cell r="C336">
            <v>211483</v>
          </cell>
          <cell r="D336">
            <v>0</v>
          </cell>
          <cell r="E336">
            <v>76908</v>
          </cell>
          <cell r="F336" t="str">
            <v>N/A</v>
          </cell>
        </row>
        <row r="337">
          <cell r="A337" t="str">
            <v>280222020000</v>
          </cell>
          <cell r="B337" t="str">
            <v>FLORAL PARK-BELLROSE UF</v>
          </cell>
          <cell r="C337">
            <v>44461</v>
          </cell>
          <cell r="D337">
            <v>0</v>
          </cell>
          <cell r="E337">
            <v>51577</v>
          </cell>
          <cell r="F337" t="str">
            <v>N/A</v>
          </cell>
        </row>
        <row r="338">
          <cell r="A338" t="str">
            <v>280223030000</v>
          </cell>
          <cell r="B338" t="str">
            <v>WANTAGH UFSD</v>
          </cell>
          <cell r="C338">
            <v>54497</v>
          </cell>
          <cell r="D338">
            <v>0</v>
          </cell>
          <cell r="E338">
            <v>69064</v>
          </cell>
          <cell r="F338" t="str">
            <v>N/A</v>
          </cell>
        </row>
        <row r="339">
          <cell r="A339" t="str">
            <v>280224020000</v>
          </cell>
          <cell r="B339" t="str">
            <v>VALLEY STREAM 24 UFSD</v>
          </cell>
          <cell r="C339">
            <v>101852</v>
          </cell>
          <cell r="D339">
            <v>0</v>
          </cell>
          <cell r="E339">
            <v>43283</v>
          </cell>
          <cell r="F339" t="str">
            <v>N/A</v>
          </cell>
        </row>
        <row r="340">
          <cell r="A340" t="str">
            <v>280225020000</v>
          </cell>
          <cell r="B340" t="str">
            <v>MERRICK UFSD</v>
          </cell>
          <cell r="C340">
            <v>58958</v>
          </cell>
          <cell r="D340">
            <v>0</v>
          </cell>
          <cell r="E340">
            <v>46708</v>
          </cell>
          <cell r="F340" t="str">
            <v>N/A</v>
          </cell>
        </row>
        <row r="341">
          <cell r="A341" t="str">
            <v>280226030000</v>
          </cell>
          <cell r="B341" t="str">
            <v>ISLAND TREES UFSD</v>
          </cell>
          <cell r="C341">
            <v>117740</v>
          </cell>
          <cell r="D341">
            <v>0</v>
          </cell>
          <cell r="E341">
            <v>54872</v>
          </cell>
          <cell r="F341" t="str">
            <v>N/A</v>
          </cell>
        </row>
        <row r="342">
          <cell r="A342" t="str">
            <v>280227030000</v>
          </cell>
          <cell r="B342" t="str">
            <v>WEST HEMPSTEAD UFSD</v>
          </cell>
          <cell r="C342">
            <v>221086</v>
          </cell>
          <cell r="D342">
            <v>13604</v>
          </cell>
          <cell r="E342">
            <v>50137</v>
          </cell>
          <cell r="F342" t="str">
            <v>N/A</v>
          </cell>
        </row>
        <row r="343">
          <cell r="A343" t="str">
            <v>280229020000</v>
          </cell>
          <cell r="B343" t="str">
            <v>NORTH MERRICK UFSD</v>
          </cell>
          <cell r="C343">
            <v>54510</v>
          </cell>
          <cell r="D343">
            <v>0</v>
          </cell>
          <cell r="E343">
            <v>26298</v>
          </cell>
          <cell r="F343" t="str">
            <v>N/A</v>
          </cell>
        </row>
        <row r="344">
          <cell r="A344" t="str">
            <v>280230020000</v>
          </cell>
          <cell r="B344" t="str">
            <v>VALLEY STREAM 30 UFSD</v>
          </cell>
          <cell r="C344">
            <v>158405</v>
          </cell>
          <cell r="D344">
            <v>0</v>
          </cell>
          <cell r="E344">
            <v>39438</v>
          </cell>
          <cell r="F344" t="str">
            <v>N/A</v>
          </cell>
        </row>
        <row r="345">
          <cell r="A345" t="str">
            <v>280231020000</v>
          </cell>
          <cell r="B345" t="str">
            <v>ISLAND PARK UFSD</v>
          </cell>
          <cell r="C345">
            <v>108075</v>
          </cell>
          <cell r="D345">
            <v>0</v>
          </cell>
          <cell r="E345">
            <v>34873</v>
          </cell>
          <cell r="F345" t="str">
            <v>N/A</v>
          </cell>
        </row>
        <row r="346">
          <cell r="A346" t="str">
            <v>280251070000</v>
          </cell>
          <cell r="B346" t="str">
            <v>VALLEY STREAM CHS</v>
          </cell>
          <cell r="C346">
            <v>301188</v>
          </cell>
          <cell r="D346">
            <v>0</v>
          </cell>
          <cell r="E346">
            <v>76997</v>
          </cell>
          <cell r="F346" t="str">
            <v>N/A</v>
          </cell>
        </row>
        <row r="347">
          <cell r="A347" t="str">
            <v>280252070000</v>
          </cell>
          <cell r="B347" t="str">
            <v>SEWANHAKA CENTRAL HS DI</v>
          </cell>
          <cell r="C347">
            <v>515285</v>
          </cell>
          <cell r="D347">
            <v>0</v>
          </cell>
          <cell r="E347">
            <v>153665</v>
          </cell>
          <cell r="F347" t="str">
            <v>N/A</v>
          </cell>
        </row>
        <row r="348">
          <cell r="A348" t="str">
            <v>280253070000</v>
          </cell>
          <cell r="B348" t="str">
            <v>BELLMORE-MERRICK CENTRA</v>
          </cell>
          <cell r="C348">
            <v>114147</v>
          </cell>
          <cell r="D348">
            <v>13604</v>
          </cell>
          <cell r="E348">
            <v>111186</v>
          </cell>
          <cell r="F348" t="str">
            <v>N/A</v>
          </cell>
        </row>
        <row r="349">
          <cell r="A349" t="str">
            <v>280300010000</v>
          </cell>
          <cell r="B349" t="str">
            <v>LONG BEACH CITY SD</v>
          </cell>
          <cell r="C349">
            <v>479267</v>
          </cell>
          <cell r="D349">
            <v>0</v>
          </cell>
          <cell r="E349">
            <v>178769</v>
          </cell>
          <cell r="F349" t="str">
            <v>N/A</v>
          </cell>
        </row>
        <row r="350">
          <cell r="A350" t="str">
            <v>280401030000</v>
          </cell>
          <cell r="B350" t="str">
            <v>WESTBURY UFSD</v>
          </cell>
          <cell r="C350">
            <v>827053</v>
          </cell>
          <cell r="D350">
            <v>0</v>
          </cell>
          <cell r="E350">
            <v>146787</v>
          </cell>
          <cell r="F350" t="str">
            <v>N/A</v>
          </cell>
        </row>
        <row r="351">
          <cell r="A351" t="str">
            <v>280402030000</v>
          </cell>
          <cell r="B351" t="str">
            <v>EAST WILLISTON UFSD</v>
          </cell>
          <cell r="C351">
            <v>36319</v>
          </cell>
          <cell r="D351">
            <v>0</v>
          </cell>
          <cell r="E351">
            <v>41862</v>
          </cell>
          <cell r="F351" t="str">
            <v>N/A</v>
          </cell>
        </row>
        <row r="352">
          <cell r="A352" t="str">
            <v>280403030000</v>
          </cell>
          <cell r="B352" t="str">
            <v>ROSLYN UFSD</v>
          </cell>
          <cell r="C352">
            <v>94289</v>
          </cell>
          <cell r="D352">
            <v>0</v>
          </cell>
          <cell r="E352">
            <v>76377</v>
          </cell>
          <cell r="F352" t="str">
            <v>N/A</v>
          </cell>
        </row>
        <row r="353">
          <cell r="A353" t="str">
            <v>280404030000</v>
          </cell>
          <cell r="B353" t="str">
            <v>PORT WASHINGTON UFSD</v>
          </cell>
          <cell r="C353">
            <v>247102</v>
          </cell>
          <cell r="D353">
            <v>0</v>
          </cell>
          <cell r="E353">
            <v>110682</v>
          </cell>
          <cell r="F353" t="str">
            <v>N/A</v>
          </cell>
        </row>
        <row r="354">
          <cell r="A354" t="str">
            <v>280405020000</v>
          </cell>
          <cell r="B354" t="str">
            <v>NEW HYDE PARK-GARDEN CI</v>
          </cell>
          <cell r="C354">
            <v>74205</v>
          </cell>
          <cell r="D354">
            <v>0</v>
          </cell>
          <cell r="E354">
            <v>31644</v>
          </cell>
          <cell r="F354" t="str">
            <v>N/A</v>
          </cell>
        </row>
        <row r="355">
          <cell r="A355" t="str">
            <v>280406030000</v>
          </cell>
          <cell r="B355" t="str">
            <v>MANHASSET UFSD</v>
          </cell>
          <cell r="C355">
            <v>76587</v>
          </cell>
          <cell r="D355">
            <v>0</v>
          </cell>
          <cell r="E355">
            <v>60915</v>
          </cell>
          <cell r="F355" t="str">
            <v>N/A</v>
          </cell>
        </row>
        <row r="356">
          <cell r="A356" t="str">
            <v>280407030000</v>
          </cell>
          <cell r="B356" t="str">
            <v>GREAT NECK UFSD</v>
          </cell>
          <cell r="C356">
            <v>419473</v>
          </cell>
          <cell r="D356">
            <v>0</v>
          </cell>
          <cell r="E356">
            <v>160114</v>
          </cell>
          <cell r="F356" t="str">
            <v>N/A</v>
          </cell>
        </row>
        <row r="357">
          <cell r="A357" t="str">
            <v>280409030000</v>
          </cell>
          <cell r="B357" t="str">
            <v>HERRICKS UFSD</v>
          </cell>
          <cell r="C357">
            <v>110414</v>
          </cell>
          <cell r="D357">
            <v>0</v>
          </cell>
          <cell r="E357">
            <v>84772</v>
          </cell>
          <cell r="F357" t="str">
            <v>N/A</v>
          </cell>
        </row>
        <row r="358">
          <cell r="A358" t="str">
            <v>280410030000</v>
          </cell>
          <cell r="B358" t="str">
            <v>MINEOLA UFSD</v>
          </cell>
          <cell r="C358">
            <v>104546</v>
          </cell>
          <cell r="D358">
            <v>0</v>
          </cell>
          <cell r="E358">
            <v>110171</v>
          </cell>
          <cell r="F358" t="str">
            <v>N/A</v>
          </cell>
        </row>
        <row r="359">
          <cell r="A359" t="str">
            <v>280411030000</v>
          </cell>
          <cell r="B359" t="str">
            <v>CARLE PLACE UFSD</v>
          </cell>
          <cell r="C359">
            <v>64365</v>
          </cell>
          <cell r="D359">
            <v>0</v>
          </cell>
          <cell r="E359">
            <v>44498</v>
          </cell>
          <cell r="F359" t="str">
            <v>N/A</v>
          </cell>
        </row>
        <row r="360">
          <cell r="A360" t="str">
            <v>280501060000</v>
          </cell>
          <cell r="B360" t="str">
            <v>NORTH SHORE CSD</v>
          </cell>
          <cell r="C360">
            <v>189222</v>
          </cell>
          <cell r="D360">
            <v>0</v>
          </cell>
          <cell r="E360">
            <v>57852</v>
          </cell>
          <cell r="F360" t="str">
            <v>N/A</v>
          </cell>
        </row>
        <row r="361">
          <cell r="A361" t="str">
            <v>280502060000</v>
          </cell>
          <cell r="B361" t="str">
            <v>SYOSSET CSD</v>
          </cell>
          <cell r="C361">
            <v>285688</v>
          </cell>
          <cell r="D361">
            <v>0</v>
          </cell>
          <cell r="E361">
            <v>140011</v>
          </cell>
          <cell r="F361" t="str">
            <v>N/A</v>
          </cell>
        </row>
        <row r="362">
          <cell r="A362" t="str">
            <v>280503060000</v>
          </cell>
          <cell r="B362" t="str">
            <v>LOCUST VALLEY CSD</v>
          </cell>
          <cell r="C362">
            <v>91142</v>
          </cell>
          <cell r="D362">
            <v>0</v>
          </cell>
          <cell r="E362">
            <v>57551</v>
          </cell>
          <cell r="F362" t="str">
            <v>N/A</v>
          </cell>
        </row>
        <row r="363">
          <cell r="A363" t="str">
            <v>280504060000</v>
          </cell>
          <cell r="B363" t="str">
            <v>PLAINVIEW-OLD BETHPAGE</v>
          </cell>
          <cell r="C363">
            <v>91222</v>
          </cell>
          <cell r="D363">
            <v>0</v>
          </cell>
          <cell r="E363">
            <v>89146</v>
          </cell>
          <cell r="F363" t="str">
            <v>N/A</v>
          </cell>
        </row>
        <row r="364">
          <cell r="A364" t="str">
            <v>280506060000</v>
          </cell>
          <cell r="B364" t="str">
            <v>OYSTER BAY-EAST NORWICH</v>
          </cell>
          <cell r="C364">
            <v>104629</v>
          </cell>
          <cell r="D364">
            <v>0</v>
          </cell>
          <cell r="E364">
            <v>54584</v>
          </cell>
          <cell r="F364" t="str">
            <v>N/A</v>
          </cell>
        </row>
        <row r="365">
          <cell r="A365" t="str">
            <v>280515030000</v>
          </cell>
          <cell r="B365" t="str">
            <v>JERICHO UFSD</v>
          </cell>
          <cell r="C365">
            <v>89420</v>
          </cell>
          <cell r="D365">
            <v>0</v>
          </cell>
          <cell r="E365">
            <v>60446</v>
          </cell>
          <cell r="F365" t="str">
            <v>N/A</v>
          </cell>
        </row>
        <row r="366">
          <cell r="A366" t="str">
            <v>280517030000</v>
          </cell>
          <cell r="B366" t="str">
            <v>HICKSVILLE UFSD</v>
          </cell>
          <cell r="C366">
            <v>400837</v>
          </cell>
          <cell r="D366">
            <v>0</v>
          </cell>
          <cell r="E366">
            <v>141988</v>
          </cell>
          <cell r="F366" t="str">
            <v>N/A</v>
          </cell>
        </row>
        <row r="367">
          <cell r="A367" t="str">
            <v>280518030000</v>
          </cell>
          <cell r="B367" t="str">
            <v>PLAINEDGE UFSD</v>
          </cell>
          <cell r="C367">
            <v>88462</v>
          </cell>
          <cell r="D367">
            <v>0</v>
          </cell>
          <cell r="E367">
            <v>55257</v>
          </cell>
          <cell r="F367" t="str">
            <v>N/A</v>
          </cell>
        </row>
        <row r="368">
          <cell r="A368" t="str">
            <v>280521030000</v>
          </cell>
          <cell r="B368" t="str">
            <v>BETHPAGE UFSD</v>
          </cell>
          <cell r="C368">
            <v>99332</v>
          </cell>
          <cell r="D368">
            <v>0</v>
          </cell>
          <cell r="E368">
            <v>85402</v>
          </cell>
          <cell r="F368" t="str">
            <v>N/A</v>
          </cell>
        </row>
        <row r="369">
          <cell r="A369" t="str">
            <v>280522030000</v>
          </cell>
          <cell r="B369" t="str">
            <v>FARMINGDALE UFSD</v>
          </cell>
          <cell r="C369">
            <v>211481</v>
          </cell>
          <cell r="D369">
            <v>0</v>
          </cell>
          <cell r="E369">
            <v>179015</v>
          </cell>
          <cell r="F369" t="str">
            <v>N/A</v>
          </cell>
        </row>
        <row r="370">
          <cell r="A370" t="str">
            <v>280523030000</v>
          </cell>
          <cell r="B370" t="str">
            <v>MASSAPEQUA UFSD</v>
          </cell>
          <cell r="C370">
            <v>144882</v>
          </cell>
          <cell r="D370">
            <v>0</v>
          </cell>
          <cell r="E370">
            <v>167079</v>
          </cell>
          <cell r="F370" t="str">
            <v>N/A</v>
          </cell>
        </row>
        <row r="371">
          <cell r="A371" t="str">
            <v>310000010000</v>
          </cell>
          <cell r="B371" t="str">
            <v>NEW YORK</v>
          </cell>
          <cell r="C371">
            <v>80724280</v>
          </cell>
          <cell r="D371">
            <v>149640</v>
          </cell>
          <cell r="E371" t="e">
            <v>#N/A</v>
          </cell>
          <cell r="F371" t="str">
            <v>N/A</v>
          </cell>
        </row>
        <row r="372">
          <cell r="A372" t="str">
            <v>310100860866</v>
          </cell>
          <cell r="B372" t="str">
            <v>GIRLS PREP CS</v>
          </cell>
          <cell r="C372">
            <v>198890</v>
          </cell>
          <cell r="D372">
            <v>0</v>
          </cell>
          <cell r="E372">
            <v>8417</v>
          </cell>
          <cell r="F372" t="str">
            <v>N/A</v>
          </cell>
        </row>
        <row r="373">
          <cell r="A373" t="str">
            <v>310100860873</v>
          </cell>
          <cell r="B373" t="str">
            <v>MANHATTAN CS</v>
          </cell>
          <cell r="C373">
            <v>95116</v>
          </cell>
          <cell r="D373">
            <v>0</v>
          </cell>
          <cell r="E373">
            <v>5806</v>
          </cell>
          <cell r="F373" t="str">
            <v>N/A</v>
          </cell>
        </row>
        <row r="374">
          <cell r="A374" t="str">
            <v>310100861031</v>
          </cell>
          <cell r="B374" t="str">
            <v>MANHATTAN CS 2</v>
          </cell>
          <cell r="C374">
            <v>29568</v>
          </cell>
          <cell r="D374">
            <v>0</v>
          </cell>
          <cell r="E374">
            <v>5087</v>
          </cell>
          <cell r="F374" t="str">
            <v>N/A</v>
          </cell>
        </row>
        <row r="375">
          <cell r="A375" t="str">
            <v>310200860819</v>
          </cell>
          <cell r="B375" t="str">
            <v>JOHN V LINDSAY WILDCAT CS</v>
          </cell>
          <cell r="C375">
            <v>129707</v>
          </cell>
          <cell r="D375">
            <v>0</v>
          </cell>
          <cell r="E375">
            <v>13159</v>
          </cell>
          <cell r="F375" t="str">
            <v>N/A</v>
          </cell>
        </row>
        <row r="376">
          <cell r="A376" t="str">
            <v>310200860992</v>
          </cell>
          <cell r="B376" t="str">
            <v>BROOME STREET ACADEMY CS</v>
          </cell>
          <cell r="C376">
            <v>58384</v>
          </cell>
          <cell r="D376">
            <v>0</v>
          </cell>
          <cell r="E376">
            <v>6754</v>
          </cell>
          <cell r="F376" t="str">
            <v>N/A</v>
          </cell>
        </row>
        <row r="377">
          <cell r="A377" t="str">
            <v>310200860996</v>
          </cell>
          <cell r="B377" t="str">
            <v>INNOVATE MANHATTAN CS</v>
          </cell>
          <cell r="C377">
            <v>63436</v>
          </cell>
          <cell r="D377">
            <v>0</v>
          </cell>
          <cell r="E377">
            <v>5729</v>
          </cell>
          <cell r="F377" t="str">
            <v>N/A</v>
          </cell>
        </row>
        <row r="378">
          <cell r="A378" t="str">
            <v>310200861042</v>
          </cell>
          <cell r="B378" t="str">
            <v>SUCCESS ACADEMY CS MANHATTAN 1</v>
          </cell>
          <cell r="C378">
            <v>39529</v>
          </cell>
          <cell r="D378">
            <v>0</v>
          </cell>
          <cell r="E378">
            <v>6146</v>
          </cell>
          <cell r="F378" t="str">
            <v>N/A</v>
          </cell>
        </row>
        <row r="379">
          <cell r="A379" t="str">
            <v>310200861043</v>
          </cell>
          <cell r="B379" t="str">
            <v>SUCCESS ACADEMY CS MANHATTAN 2</v>
          </cell>
          <cell r="C379">
            <v>38710</v>
          </cell>
          <cell r="D379">
            <v>0</v>
          </cell>
          <cell r="E379">
            <v>6128</v>
          </cell>
          <cell r="F379" t="str">
            <v>N/A</v>
          </cell>
        </row>
        <row r="380">
          <cell r="A380" t="str">
            <v>310200861055</v>
          </cell>
          <cell r="B380" t="str">
            <v>GREAT OAKS CS</v>
          </cell>
          <cell r="C380">
            <v>22180</v>
          </cell>
          <cell r="D380">
            <v>0</v>
          </cell>
          <cell r="E380">
            <v>3612</v>
          </cell>
          <cell r="F380" t="str">
            <v>N/A</v>
          </cell>
        </row>
        <row r="381">
          <cell r="A381" t="str">
            <v>310300860804</v>
          </cell>
          <cell r="B381" t="str">
            <v>SISULU-WALKER CS</v>
          </cell>
          <cell r="C381">
            <v>101042</v>
          </cell>
          <cell r="D381">
            <v>0</v>
          </cell>
          <cell r="E381">
            <v>22939</v>
          </cell>
          <cell r="F381" t="str">
            <v>N/A</v>
          </cell>
        </row>
        <row r="382">
          <cell r="A382" t="str">
            <v>310300860871</v>
          </cell>
          <cell r="B382" t="str">
            <v>OPPORTUNITY CS</v>
          </cell>
          <cell r="C382">
            <v>154713</v>
          </cell>
          <cell r="D382">
            <v>0</v>
          </cell>
          <cell r="E382">
            <v>10701</v>
          </cell>
          <cell r="F382" t="str">
            <v>N/A</v>
          </cell>
        </row>
        <row r="383">
          <cell r="A383" t="str">
            <v>310300860875</v>
          </cell>
          <cell r="B383" t="str">
            <v>HARLEM LINK CS</v>
          </cell>
          <cell r="C383">
            <v>145136</v>
          </cell>
          <cell r="D383">
            <v>0</v>
          </cell>
          <cell r="E383">
            <v>8620</v>
          </cell>
          <cell r="F383" t="str">
            <v>N/A</v>
          </cell>
        </row>
        <row r="384">
          <cell r="A384" t="str">
            <v>310300860881</v>
          </cell>
          <cell r="B384" t="str">
            <v>FUTURE LEADERS INST CS</v>
          </cell>
          <cell r="C384">
            <v>139440</v>
          </cell>
          <cell r="D384">
            <v>0</v>
          </cell>
          <cell r="E384">
            <v>14860</v>
          </cell>
          <cell r="F384" t="str">
            <v>N/A</v>
          </cell>
        </row>
        <row r="385">
          <cell r="A385" t="str">
            <v>310300860897</v>
          </cell>
          <cell r="B385" t="str">
            <v>HARLEM SUCCESS ACAD CS</v>
          </cell>
          <cell r="C385">
            <v>302175</v>
          </cell>
          <cell r="D385">
            <v>0</v>
          </cell>
          <cell r="E385">
            <v>10401</v>
          </cell>
          <cell r="F385" t="str">
            <v>N/A</v>
          </cell>
        </row>
        <row r="386">
          <cell r="A386" t="str">
            <v>310300860923</v>
          </cell>
          <cell r="B386" t="str">
            <v>HARLEM SUCCESS ACAD CS 4</v>
          </cell>
          <cell r="C386">
            <v>190248</v>
          </cell>
          <cell r="D386">
            <v>0</v>
          </cell>
          <cell r="E386">
            <v>9064</v>
          </cell>
          <cell r="F386" t="str">
            <v>N/A</v>
          </cell>
        </row>
        <row r="387">
          <cell r="A387" t="str">
            <v>310300861008</v>
          </cell>
          <cell r="B387" t="str">
            <v>UPPER WEST SUCCESS ACADEMY CS</v>
          </cell>
          <cell r="C387">
            <v>40544</v>
          </cell>
          <cell r="D387">
            <v>0</v>
          </cell>
          <cell r="E387">
            <v>7849</v>
          </cell>
          <cell r="F387" t="str">
            <v>N/A</v>
          </cell>
        </row>
        <row r="388">
          <cell r="A388" t="str">
            <v>310300861034</v>
          </cell>
          <cell r="B388" t="str">
            <v>HARLEM HEBREW LANGUAGE ACADEMY CS</v>
          </cell>
          <cell r="C388">
            <v>22188</v>
          </cell>
          <cell r="D388">
            <v>0</v>
          </cell>
          <cell r="E388">
            <v>4888</v>
          </cell>
          <cell r="F388" t="str">
            <v>N/A</v>
          </cell>
        </row>
        <row r="389">
          <cell r="A389" t="str">
            <v>310400860806</v>
          </cell>
          <cell r="B389" t="str">
            <v>AMBER CS</v>
          </cell>
          <cell r="C389">
            <v>185839</v>
          </cell>
          <cell r="D389">
            <v>0</v>
          </cell>
          <cell r="E389">
            <v>12680</v>
          </cell>
          <cell r="F389" t="str">
            <v>N/A</v>
          </cell>
        </row>
        <row r="390">
          <cell r="A390" t="str">
            <v>310400860812</v>
          </cell>
          <cell r="B390" t="str">
            <v>HARBOR SCIENCE &amp; ARTS CS</v>
          </cell>
          <cell r="C390">
            <v>81833</v>
          </cell>
          <cell r="D390">
            <v>0</v>
          </cell>
          <cell r="E390">
            <v>12567</v>
          </cell>
          <cell r="F390" t="str">
            <v>N/A</v>
          </cell>
        </row>
        <row r="391">
          <cell r="A391" t="str">
            <v>310400860840</v>
          </cell>
          <cell r="B391" t="str">
            <v>HARLEM PREP CS</v>
          </cell>
          <cell r="C391">
            <v>259006</v>
          </cell>
          <cell r="D391">
            <v>0</v>
          </cell>
          <cell r="E391">
            <v>13589</v>
          </cell>
          <cell r="F391" t="str">
            <v>N/A</v>
          </cell>
        </row>
        <row r="392">
          <cell r="A392" t="str">
            <v>310400860849</v>
          </cell>
          <cell r="B392" t="str">
            <v>HARLEM VILLAGE ACAD LEADERSHIP CS</v>
          </cell>
          <cell r="C392">
            <v>258447</v>
          </cell>
          <cell r="D392">
            <v>0</v>
          </cell>
          <cell r="E392">
            <v>8924</v>
          </cell>
          <cell r="F392" t="str">
            <v>N/A</v>
          </cell>
        </row>
        <row r="393">
          <cell r="A393" t="str">
            <v>310400860888</v>
          </cell>
          <cell r="B393" t="str">
            <v>NY CENTER FOR AUTISM CS</v>
          </cell>
          <cell r="C393">
            <v>0</v>
          </cell>
          <cell r="D393">
            <v>0</v>
          </cell>
          <cell r="E393">
            <v>209</v>
          </cell>
          <cell r="F393" t="str">
            <v>N/A</v>
          </cell>
        </row>
        <row r="394">
          <cell r="A394" t="str">
            <v>310400860919</v>
          </cell>
          <cell r="B394" t="str">
            <v>DREAM CS</v>
          </cell>
          <cell r="C394">
            <v>95667</v>
          </cell>
          <cell r="D394">
            <v>0</v>
          </cell>
          <cell r="E394">
            <v>6255</v>
          </cell>
          <cell r="F394" t="str">
            <v>N/A</v>
          </cell>
        </row>
        <row r="395">
          <cell r="A395" t="str">
            <v>310400860922</v>
          </cell>
          <cell r="B395" t="str">
            <v>HARLEM SUCCESS ACAD CS 3</v>
          </cell>
          <cell r="C395">
            <v>252008</v>
          </cell>
          <cell r="D395">
            <v>0</v>
          </cell>
          <cell r="E395">
            <v>11000</v>
          </cell>
          <cell r="F395" t="str">
            <v>N/A</v>
          </cell>
        </row>
        <row r="396">
          <cell r="A396" t="str">
            <v>310400860993</v>
          </cell>
          <cell r="B396" t="str">
            <v>ACHIEVEMENT FIRST ASPIRE CS</v>
          </cell>
          <cell r="C396">
            <v>80569</v>
          </cell>
          <cell r="D396">
            <v>0</v>
          </cell>
          <cell r="E396">
            <v>9393</v>
          </cell>
          <cell r="F396" t="str">
            <v>N/A</v>
          </cell>
        </row>
        <row r="397">
          <cell r="A397" t="str">
            <v>310400860995</v>
          </cell>
          <cell r="B397" t="str">
            <v>EAST HARLEM SCHOLARS ACADEMY CS</v>
          </cell>
          <cell r="C397">
            <v>77749</v>
          </cell>
          <cell r="D397">
            <v>0</v>
          </cell>
          <cell r="E397">
            <v>5500</v>
          </cell>
          <cell r="F397" t="str">
            <v>N/A</v>
          </cell>
        </row>
        <row r="398">
          <cell r="A398" t="str">
            <v>310400861046</v>
          </cell>
          <cell r="B398" t="str">
            <v>EAST HARLEM SCHOLARS ACADEMY CS 2</v>
          </cell>
          <cell r="C398">
            <v>39113</v>
          </cell>
          <cell r="D398">
            <v>0</v>
          </cell>
          <cell r="E398">
            <v>5449</v>
          </cell>
          <cell r="F398" t="str">
            <v>N/A</v>
          </cell>
        </row>
        <row r="399">
          <cell r="A399" t="str">
            <v>310500860848</v>
          </cell>
          <cell r="B399" t="str">
            <v>HARLEM VILLAGE ACAD CS</v>
          </cell>
          <cell r="C399">
            <v>223615</v>
          </cell>
          <cell r="D399">
            <v>0</v>
          </cell>
          <cell r="E399">
            <v>12700</v>
          </cell>
          <cell r="F399" t="str">
            <v>N/A</v>
          </cell>
        </row>
        <row r="400">
          <cell r="A400" t="str">
            <v>310500860858</v>
          </cell>
          <cell r="B400" t="str">
            <v>KIPP S.T.A.R.</v>
          </cell>
          <cell r="C400">
            <v>270590</v>
          </cell>
          <cell r="D400">
            <v>0</v>
          </cell>
          <cell r="E400">
            <v>20054</v>
          </cell>
          <cell r="F400" t="str">
            <v>N/A</v>
          </cell>
        </row>
        <row r="401">
          <cell r="A401" t="str">
            <v>310500860864</v>
          </cell>
          <cell r="B401" t="str">
            <v>HARLEM CHILDREN'S ZONE PROM ACAD 1</v>
          </cell>
          <cell r="C401">
            <v>407881</v>
          </cell>
          <cell r="D401">
            <v>0</v>
          </cell>
          <cell r="E401">
            <v>19741</v>
          </cell>
          <cell r="F401" t="str">
            <v>N/A</v>
          </cell>
        </row>
        <row r="402">
          <cell r="A402" t="str">
            <v>310500860883</v>
          </cell>
          <cell r="B402" t="str">
            <v>KIPP INFINITY CS</v>
          </cell>
          <cell r="C402">
            <v>376183</v>
          </cell>
          <cell r="D402">
            <v>0</v>
          </cell>
          <cell r="E402">
            <v>8696</v>
          </cell>
          <cell r="F402" t="str">
            <v>N/A</v>
          </cell>
        </row>
        <row r="403">
          <cell r="A403" t="str">
            <v>310500860886</v>
          </cell>
          <cell r="B403" t="str">
            <v>HARLEM CHILDREN'S ZONE PROM ACAD 2</v>
          </cell>
          <cell r="C403">
            <v>216120</v>
          </cell>
          <cell r="D403">
            <v>0</v>
          </cell>
          <cell r="E403">
            <v>6289</v>
          </cell>
          <cell r="F403" t="str">
            <v>N/A</v>
          </cell>
        </row>
        <row r="404">
          <cell r="A404" t="str">
            <v>310500860894</v>
          </cell>
          <cell r="B404" t="str">
            <v>DEMOCRACY PREP CS</v>
          </cell>
          <cell r="C404">
            <v>302113</v>
          </cell>
          <cell r="D404">
            <v>0</v>
          </cell>
          <cell r="E404">
            <v>9008</v>
          </cell>
          <cell r="F404" t="str">
            <v>N/A</v>
          </cell>
        </row>
        <row r="405">
          <cell r="A405" t="str">
            <v>310500860921</v>
          </cell>
          <cell r="B405" t="str">
            <v>HARLEM SUCCESS ACAD CS 2</v>
          </cell>
          <cell r="C405">
            <v>348137</v>
          </cell>
          <cell r="D405">
            <v>0</v>
          </cell>
          <cell r="E405">
            <v>9911</v>
          </cell>
          <cell r="F405" t="str">
            <v>N/A</v>
          </cell>
        </row>
        <row r="406">
          <cell r="A406" t="str">
            <v>310500860928</v>
          </cell>
          <cell r="B406" t="str">
            <v>ST HOPE LEADERSHIP ACADEMY CS</v>
          </cell>
          <cell r="C406">
            <v>156071</v>
          </cell>
          <cell r="D406">
            <v>0</v>
          </cell>
          <cell r="E406">
            <v>8907</v>
          </cell>
          <cell r="F406" t="str">
            <v>N/A</v>
          </cell>
        </row>
        <row r="407">
          <cell r="A407" t="str">
            <v>310500860963</v>
          </cell>
          <cell r="B407" t="str">
            <v>NEW YORK FRENCH-AMERICAN CS</v>
          </cell>
          <cell r="C407">
            <v>51230</v>
          </cell>
          <cell r="D407">
            <v>0</v>
          </cell>
          <cell r="E407">
            <v>6697</v>
          </cell>
          <cell r="F407" t="str">
            <v>N/A</v>
          </cell>
        </row>
        <row r="408">
          <cell r="A408" t="str">
            <v>310500860979</v>
          </cell>
          <cell r="B408" t="str">
            <v>HARLEM SUCCESS ACAD CS 5</v>
          </cell>
          <cell r="C408">
            <v>158744</v>
          </cell>
          <cell r="D408">
            <v>0</v>
          </cell>
          <cell r="E408">
            <v>8493</v>
          </cell>
          <cell r="F408" t="str">
            <v>N/A</v>
          </cell>
        </row>
        <row r="409">
          <cell r="A409" t="str">
            <v>310500860989</v>
          </cell>
          <cell r="B409" t="str">
            <v>DEMOCRACY PREP HARLEM CS</v>
          </cell>
          <cell r="C409">
            <v>168568</v>
          </cell>
          <cell r="D409">
            <v>0</v>
          </cell>
          <cell r="E409">
            <v>7017</v>
          </cell>
          <cell r="F409" t="str">
            <v>N/A</v>
          </cell>
        </row>
        <row r="410">
          <cell r="A410" t="str">
            <v>310500861001</v>
          </cell>
          <cell r="B410" t="str">
            <v>DEMOCRACY PREP ENDURANCE CS</v>
          </cell>
          <cell r="C410">
            <v>60142</v>
          </cell>
          <cell r="D410">
            <v>0</v>
          </cell>
          <cell r="E410">
            <v>5969</v>
          </cell>
          <cell r="F410" t="str">
            <v>N/A</v>
          </cell>
        </row>
        <row r="411">
          <cell r="A411" t="str">
            <v>310500861015</v>
          </cell>
          <cell r="B411" t="str">
            <v>NEIGHBORHOOD CS OF HARLEM</v>
          </cell>
          <cell r="C411">
            <v>45686</v>
          </cell>
          <cell r="D411">
            <v>0</v>
          </cell>
          <cell r="E411">
            <v>5392</v>
          </cell>
          <cell r="F411" t="str">
            <v>N/A</v>
          </cell>
        </row>
        <row r="412">
          <cell r="A412" t="str">
            <v>310600860887</v>
          </cell>
          <cell r="B412" t="str">
            <v>NEW HEIGHTS ACADEMY CS</v>
          </cell>
          <cell r="C412">
            <v>364036</v>
          </cell>
          <cell r="D412">
            <v>0</v>
          </cell>
          <cell r="E412">
            <v>12769</v>
          </cell>
          <cell r="F412" t="str">
            <v>N/A</v>
          </cell>
        </row>
        <row r="413">
          <cell r="A413" t="str">
            <v>310600860929</v>
          </cell>
          <cell r="B413" t="str">
            <v>THE EQUITY PROJECT CS</v>
          </cell>
          <cell r="C413">
            <v>207343</v>
          </cell>
          <cell r="D413">
            <v>0</v>
          </cell>
          <cell r="E413">
            <v>8636</v>
          </cell>
          <cell r="F413" t="str">
            <v>N/A</v>
          </cell>
        </row>
        <row r="414">
          <cell r="A414" t="str">
            <v>310600860966</v>
          </cell>
          <cell r="B414" t="str">
            <v>INWOOD ACADEMY FOR LEADERSHIP CS</v>
          </cell>
          <cell r="C414">
            <v>128218</v>
          </cell>
          <cell r="D414">
            <v>0</v>
          </cell>
          <cell r="E414">
            <v>6629</v>
          </cell>
          <cell r="F414" t="str">
            <v>N/A</v>
          </cell>
        </row>
        <row r="415">
          <cell r="A415" t="str">
            <v>310600861012</v>
          </cell>
          <cell r="B415" t="str">
            <v>GLOBAL COMMUNITY CS</v>
          </cell>
          <cell r="C415">
            <v>51531</v>
          </cell>
          <cell r="D415">
            <v>0</v>
          </cell>
          <cell r="E415">
            <v>7334</v>
          </cell>
          <cell r="F415" t="str">
            <v>N/A</v>
          </cell>
        </row>
        <row r="416">
          <cell r="A416" t="str">
            <v>310600861013</v>
          </cell>
          <cell r="B416" t="str">
            <v>KIPP NYC WASHINGTON HGTS CS</v>
          </cell>
          <cell r="C416">
            <v>42090</v>
          </cell>
          <cell r="D416">
            <v>0</v>
          </cell>
          <cell r="E416">
            <v>5105</v>
          </cell>
          <cell r="F416" t="str">
            <v>N/A</v>
          </cell>
        </row>
        <row r="417">
          <cell r="A417" t="str">
            <v>320000010000</v>
          </cell>
          <cell r="B417" t="str">
            <v>BRONX</v>
          </cell>
          <cell r="C417">
            <v>212336910</v>
          </cell>
          <cell r="D417">
            <v>1154038</v>
          </cell>
          <cell r="E417" t="e">
            <v>#N/A</v>
          </cell>
          <cell r="F417" t="str">
            <v>N/A</v>
          </cell>
        </row>
        <row r="418">
          <cell r="A418" t="str">
            <v>320700860703</v>
          </cell>
          <cell r="B418" t="str">
            <v>HEKETI COMMUNITY CS</v>
          </cell>
          <cell r="C418">
            <v>58974</v>
          </cell>
          <cell r="D418">
            <v>0</v>
          </cell>
          <cell r="E418">
            <v>5683</v>
          </cell>
          <cell r="F418" t="str">
            <v>N/A</v>
          </cell>
        </row>
        <row r="419">
          <cell r="A419" t="str">
            <v>320700860704</v>
          </cell>
          <cell r="B419" t="str">
            <v>NEW VISIONS CHARTER HS - HUMANITIES</v>
          </cell>
          <cell r="C419">
            <v>121222</v>
          </cell>
          <cell r="D419">
            <v>0</v>
          </cell>
          <cell r="E419">
            <v>8209</v>
          </cell>
          <cell r="F419" t="str">
            <v>N/A</v>
          </cell>
        </row>
        <row r="420">
          <cell r="A420" t="str">
            <v>320700860820</v>
          </cell>
          <cell r="B420" t="str">
            <v>KIPP ACADEMY CS</v>
          </cell>
          <cell r="C420">
            <v>540163</v>
          </cell>
          <cell r="D420">
            <v>0</v>
          </cell>
          <cell r="E420">
            <v>22548</v>
          </cell>
          <cell r="F420" t="str">
            <v>N/A</v>
          </cell>
        </row>
        <row r="421">
          <cell r="A421" t="str">
            <v>320700860852</v>
          </cell>
          <cell r="B421" t="str">
            <v>BRONX CS FOR CHILDREN</v>
          </cell>
          <cell r="C421">
            <v>260963</v>
          </cell>
          <cell r="D421">
            <v>0</v>
          </cell>
          <cell r="E421">
            <v>14934</v>
          </cell>
          <cell r="F421" t="str">
            <v>N/A</v>
          </cell>
        </row>
        <row r="422">
          <cell r="A422" t="str">
            <v>320700860889</v>
          </cell>
          <cell r="B422" t="str">
            <v>SOUTH BRONX CS FOR INT'L CULTURES &amp; ARTS</v>
          </cell>
          <cell r="C422">
            <v>259523</v>
          </cell>
          <cell r="D422">
            <v>0</v>
          </cell>
          <cell r="E422">
            <v>10399</v>
          </cell>
          <cell r="F422" t="str">
            <v>N/A</v>
          </cell>
        </row>
        <row r="423">
          <cell r="A423" t="str">
            <v>320700860915</v>
          </cell>
          <cell r="B423" t="str">
            <v>BRONX GLOBAL LEARNING INSTITUTE CS</v>
          </cell>
          <cell r="C423">
            <v>181005</v>
          </cell>
          <cell r="D423">
            <v>0</v>
          </cell>
          <cell r="E423">
            <v>7359</v>
          </cell>
          <cell r="F423" t="str">
            <v>N/A</v>
          </cell>
        </row>
        <row r="424">
          <cell r="A424" t="str">
            <v>320700860920</v>
          </cell>
          <cell r="B424" t="str">
            <v>GREEN DOT NEW YORK CS</v>
          </cell>
          <cell r="C424">
            <v>234619</v>
          </cell>
          <cell r="D424">
            <v>0</v>
          </cell>
          <cell r="E424">
            <v>9127</v>
          </cell>
          <cell r="F424" t="str">
            <v>N/A</v>
          </cell>
        </row>
        <row r="425">
          <cell r="A425" t="str">
            <v>320700860925</v>
          </cell>
          <cell r="B425" t="str">
            <v>MOTT HAVEN CS</v>
          </cell>
          <cell r="C425">
            <v>156227</v>
          </cell>
          <cell r="D425">
            <v>0</v>
          </cell>
          <cell r="E425">
            <v>6782</v>
          </cell>
          <cell r="F425" t="str">
            <v>N/A</v>
          </cell>
        </row>
        <row r="426">
          <cell r="A426" t="str">
            <v>320700860926</v>
          </cell>
          <cell r="B426" t="str">
            <v>NYC CHARTER HS FOR ARCH, ENG &amp; CONSTR INDUS</v>
          </cell>
          <cell r="C426">
            <v>255604</v>
          </cell>
          <cell r="D426">
            <v>0</v>
          </cell>
          <cell r="E426">
            <v>9189</v>
          </cell>
          <cell r="F426" t="str">
            <v>N/A</v>
          </cell>
        </row>
        <row r="427">
          <cell r="A427" t="str">
            <v>320700860957</v>
          </cell>
          <cell r="B427" t="str">
            <v>ACADEMIC LEADERSHIP CS</v>
          </cell>
          <cell r="C427">
            <v>200700</v>
          </cell>
          <cell r="D427">
            <v>0</v>
          </cell>
          <cell r="E427">
            <v>9528</v>
          </cell>
          <cell r="F427" t="str">
            <v>N/A</v>
          </cell>
        </row>
        <row r="428">
          <cell r="A428" t="str">
            <v>320700860981</v>
          </cell>
          <cell r="B428" t="str">
            <v>BRONX SUCCESS ACADEMY CS 1</v>
          </cell>
          <cell r="C428">
            <v>222849</v>
          </cell>
          <cell r="D428">
            <v>0</v>
          </cell>
          <cell r="E428">
            <v>11352</v>
          </cell>
          <cell r="F428" t="str">
            <v>N/A</v>
          </cell>
        </row>
        <row r="429">
          <cell r="A429" t="str">
            <v>320700861005</v>
          </cell>
          <cell r="B429" t="str">
            <v>NYC MONTESSORI CS</v>
          </cell>
          <cell r="C429">
            <v>94066</v>
          </cell>
          <cell r="D429">
            <v>0</v>
          </cell>
          <cell r="E429">
            <v>5607</v>
          </cell>
          <cell r="F429" t="str">
            <v>N/A</v>
          </cell>
        </row>
        <row r="430">
          <cell r="A430" t="str">
            <v>320700861014</v>
          </cell>
          <cell r="B430" t="str">
            <v>BRILLA COLLEGE PREP PUBLIC CS</v>
          </cell>
          <cell r="C430">
            <v>112918</v>
          </cell>
          <cell r="D430">
            <v>0</v>
          </cell>
          <cell r="E430">
            <v>10452</v>
          </cell>
          <cell r="F430" t="str">
            <v>N/A</v>
          </cell>
        </row>
        <row r="431">
          <cell r="A431" t="str">
            <v>320700861018</v>
          </cell>
          <cell r="B431" t="str">
            <v>NEW VISIONS CHARTER HS - HUMANITIES 2</v>
          </cell>
          <cell r="C431">
            <v>75370</v>
          </cell>
          <cell r="D431">
            <v>0</v>
          </cell>
          <cell r="E431">
            <v>6726</v>
          </cell>
          <cell r="F431" t="str">
            <v>N/A</v>
          </cell>
        </row>
        <row r="432">
          <cell r="A432" t="str">
            <v>320800860846</v>
          </cell>
          <cell r="B432" t="str">
            <v>BRONX CS FOR THE ARTS</v>
          </cell>
          <cell r="C432">
            <v>189721</v>
          </cell>
          <cell r="D432">
            <v>0</v>
          </cell>
          <cell r="E432">
            <v>16340</v>
          </cell>
          <cell r="F432" t="str">
            <v>N/A</v>
          </cell>
        </row>
        <row r="433">
          <cell r="A433" t="str">
            <v>320800860870</v>
          </cell>
          <cell r="B433" t="str">
            <v>BRONX LIGHTHOUSE CS</v>
          </cell>
          <cell r="C433">
            <v>332809</v>
          </cell>
          <cell r="D433">
            <v>0</v>
          </cell>
          <cell r="E433">
            <v>12681</v>
          </cell>
          <cell r="F433" t="str">
            <v>N/A</v>
          </cell>
        </row>
        <row r="434">
          <cell r="A434" t="str">
            <v>320800860903</v>
          </cell>
          <cell r="B434" t="str">
            <v>HYDE LEADERSHIP CS</v>
          </cell>
          <cell r="C434">
            <v>646296</v>
          </cell>
          <cell r="D434">
            <v>0</v>
          </cell>
          <cell r="E434">
            <v>16335</v>
          </cell>
          <cell r="F434" t="str">
            <v>N/A</v>
          </cell>
        </row>
        <row r="435">
          <cell r="A435" t="str">
            <v>320800860940</v>
          </cell>
          <cell r="B435" t="str">
            <v>GIRLS PREP CS BRONX</v>
          </cell>
          <cell r="C435">
            <v>214454</v>
          </cell>
          <cell r="D435">
            <v>0</v>
          </cell>
          <cell r="E435">
            <v>5828</v>
          </cell>
          <cell r="F435" t="str">
            <v>N/A</v>
          </cell>
        </row>
        <row r="436">
          <cell r="A436" t="str">
            <v>320800860962</v>
          </cell>
          <cell r="B436" t="str">
            <v>METROPOLITAN LIGHTHOUSE CS</v>
          </cell>
          <cell r="C436">
            <v>143849</v>
          </cell>
          <cell r="D436">
            <v>0</v>
          </cell>
          <cell r="E436">
            <v>8597</v>
          </cell>
          <cell r="F436" t="str">
            <v>N/A</v>
          </cell>
        </row>
        <row r="437">
          <cell r="A437" t="str">
            <v>320800861017</v>
          </cell>
          <cell r="B437" t="str">
            <v>NEW VISIONS CHARTER HS - MATH &amp; SCI 2</v>
          </cell>
          <cell r="C437">
            <v>68807</v>
          </cell>
          <cell r="D437">
            <v>0</v>
          </cell>
          <cell r="E437">
            <v>6273</v>
          </cell>
          <cell r="F437" t="str">
            <v>N/A</v>
          </cell>
        </row>
        <row r="438">
          <cell r="A438" t="str">
            <v>320800861044</v>
          </cell>
          <cell r="B438" t="str">
            <v>SUCCESS ACADEMY CS MANHATTAN 3</v>
          </cell>
          <cell r="C438">
            <v>104937</v>
          </cell>
          <cell r="D438">
            <v>0</v>
          </cell>
          <cell r="E438">
            <v>10075</v>
          </cell>
          <cell r="F438" t="str">
            <v>N/A</v>
          </cell>
        </row>
        <row r="439">
          <cell r="A439" t="str">
            <v>320900860823</v>
          </cell>
          <cell r="B439" t="str">
            <v>HARRIET TUBMAN CS</v>
          </cell>
          <cell r="C439">
            <v>418111</v>
          </cell>
          <cell r="D439">
            <v>0</v>
          </cell>
          <cell r="E439">
            <v>26129</v>
          </cell>
          <cell r="F439" t="str">
            <v>N/A</v>
          </cell>
        </row>
        <row r="440">
          <cell r="A440" t="str">
            <v>320900860835</v>
          </cell>
          <cell r="B440" t="str">
            <v>ICAHN CS 1</v>
          </cell>
          <cell r="C440">
            <v>183671</v>
          </cell>
          <cell r="D440">
            <v>0</v>
          </cell>
          <cell r="E440">
            <v>11526</v>
          </cell>
          <cell r="F440" t="str">
            <v>N/A</v>
          </cell>
        </row>
        <row r="441">
          <cell r="A441" t="str">
            <v>320900860839</v>
          </cell>
          <cell r="B441" t="str">
            <v>FAMILY LIFE ACADEMY CS</v>
          </cell>
          <cell r="C441">
            <v>276652</v>
          </cell>
          <cell r="D441">
            <v>0</v>
          </cell>
          <cell r="E441">
            <v>11984</v>
          </cell>
          <cell r="F441" t="str">
            <v>N/A</v>
          </cell>
        </row>
        <row r="442">
          <cell r="A442" t="str">
            <v>320900860872</v>
          </cell>
          <cell r="B442" t="str">
            <v>GRAND CONCOURSE CS</v>
          </cell>
          <cell r="C442">
            <v>258382</v>
          </cell>
          <cell r="D442">
            <v>0</v>
          </cell>
          <cell r="E442">
            <v>15636</v>
          </cell>
          <cell r="F442" t="str">
            <v>N/A</v>
          </cell>
        </row>
        <row r="443">
          <cell r="A443" t="str">
            <v>320900860907</v>
          </cell>
          <cell r="B443" t="str">
            <v>BRONX PREP CS</v>
          </cell>
          <cell r="C443">
            <v>432264</v>
          </cell>
          <cell r="D443">
            <v>0</v>
          </cell>
          <cell r="E443">
            <v>12834</v>
          </cell>
          <cell r="F443" t="str">
            <v>N/A</v>
          </cell>
        </row>
        <row r="444">
          <cell r="A444" t="str">
            <v>320900860913</v>
          </cell>
          <cell r="B444" t="str">
            <v>BRONX ACADEMY OF PROMISE CS</v>
          </cell>
          <cell r="C444">
            <v>275387</v>
          </cell>
          <cell r="D444">
            <v>0</v>
          </cell>
          <cell r="E444">
            <v>13447</v>
          </cell>
          <cell r="F444" t="str">
            <v>N/A</v>
          </cell>
        </row>
        <row r="445">
          <cell r="A445" t="str">
            <v>320900860917</v>
          </cell>
          <cell r="B445" t="str">
            <v>ICAHN CS 3</v>
          </cell>
          <cell r="C445">
            <v>133641</v>
          </cell>
          <cell r="D445">
            <v>0</v>
          </cell>
          <cell r="E445">
            <v>7518</v>
          </cell>
          <cell r="F445" t="str">
            <v>N/A</v>
          </cell>
        </row>
        <row r="446">
          <cell r="A446" t="str">
            <v>320900860980</v>
          </cell>
          <cell r="B446" t="str">
            <v>BRONX SUCCESS ACADEMY CS 2</v>
          </cell>
          <cell r="C446">
            <v>172609</v>
          </cell>
          <cell r="D446">
            <v>0</v>
          </cell>
          <cell r="E446">
            <v>11481</v>
          </cell>
          <cell r="F446" t="str">
            <v>N/A</v>
          </cell>
        </row>
        <row r="447">
          <cell r="A447" t="str">
            <v>320900860982</v>
          </cell>
          <cell r="B447" t="str">
            <v>ICAHN CS 5</v>
          </cell>
          <cell r="C447">
            <v>63820</v>
          </cell>
          <cell r="D447">
            <v>0</v>
          </cell>
          <cell r="E447">
            <v>6049</v>
          </cell>
          <cell r="F447" t="str">
            <v>N/A</v>
          </cell>
        </row>
        <row r="448">
          <cell r="A448" t="str">
            <v>320900861004</v>
          </cell>
          <cell r="B448" t="str">
            <v>MOTT HALL CS</v>
          </cell>
          <cell r="C448">
            <v>127964</v>
          </cell>
          <cell r="D448">
            <v>0</v>
          </cell>
          <cell r="E448">
            <v>11471</v>
          </cell>
          <cell r="F448" t="str">
            <v>N/A</v>
          </cell>
        </row>
        <row r="449">
          <cell r="A449" t="str">
            <v>320900861028</v>
          </cell>
          <cell r="B449" t="str">
            <v>FAMILY LIFE ACADEMY CS 2</v>
          </cell>
          <cell r="C449">
            <v>66218</v>
          </cell>
          <cell r="D449">
            <v>0</v>
          </cell>
          <cell r="E449">
            <v>6176</v>
          </cell>
          <cell r="F449" t="str">
            <v>N/A</v>
          </cell>
        </row>
        <row r="450">
          <cell r="A450" t="str">
            <v>320900861029</v>
          </cell>
          <cell r="B450" t="str">
            <v>ICAHN CS 6</v>
          </cell>
          <cell r="C450">
            <v>68802</v>
          </cell>
          <cell r="D450">
            <v>0</v>
          </cell>
          <cell r="E450">
            <v>6560</v>
          </cell>
          <cell r="F450" t="str">
            <v>N/A</v>
          </cell>
        </row>
        <row r="451">
          <cell r="A451" t="str">
            <v>320900861030</v>
          </cell>
          <cell r="B451" t="str">
            <v>ICAHN CS 7</v>
          </cell>
          <cell r="C451">
            <v>62213</v>
          </cell>
          <cell r="D451">
            <v>0</v>
          </cell>
          <cell r="E451">
            <v>5812</v>
          </cell>
          <cell r="F451" t="str">
            <v>N/A</v>
          </cell>
        </row>
        <row r="452">
          <cell r="A452" t="str">
            <v>321000860904</v>
          </cell>
          <cell r="B452" t="str">
            <v>INTERNATIONAL LEADERSHIP CS</v>
          </cell>
          <cell r="C452">
            <v>185917</v>
          </cell>
          <cell r="D452">
            <v>0</v>
          </cell>
          <cell r="E452">
            <v>7017</v>
          </cell>
          <cell r="F452" t="str">
            <v>N/A</v>
          </cell>
        </row>
        <row r="453">
          <cell r="A453" t="str">
            <v>321000860914</v>
          </cell>
          <cell r="B453" t="str">
            <v>BRONX COMMUNITY CS</v>
          </cell>
          <cell r="C453">
            <v>171474</v>
          </cell>
          <cell r="D453">
            <v>0</v>
          </cell>
          <cell r="E453">
            <v>6732</v>
          </cell>
          <cell r="F453" t="str">
            <v>N/A</v>
          </cell>
        </row>
        <row r="454">
          <cell r="A454" t="str">
            <v>321000860999</v>
          </cell>
          <cell r="B454" t="str">
            <v>NEW VISIONS CHARTER HS - MATH &amp; SCI</v>
          </cell>
          <cell r="C454">
            <v>112049</v>
          </cell>
          <cell r="D454">
            <v>0</v>
          </cell>
          <cell r="E454">
            <v>7334</v>
          </cell>
          <cell r="F454" t="str">
            <v>N/A</v>
          </cell>
        </row>
        <row r="455">
          <cell r="A455" t="str">
            <v>321000861032</v>
          </cell>
          <cell r="B455" t="str">
            <v>TECH INTERNATIONAL CS</v>
          </cell>
          <cell r="C455">
            <v>75582</v>
          </cell>
          <cell r="D455">
            <v>0</v>
          </cell>
          <cell r="E455">
            <v>5275</v>
          </cell>
          <cell r="F455" t="str">
            <v>N/A</v>
          </cell>
        </row>
        <row r="456">
          <cell r="A456" t="str">
            <v>321100860855</v>
          </cell>
          <cell r="B456" t="str">
            <v>BRONX CS FOR BETTER LEARNING</v>
          </cell>
          <cell r="C456">
            <v>220684</v>
          </cell>
          <cell r="D456">
            <v>0</v>
          </cell>
          <cell r="E456">
            <v>12446</v>
          </cell>
          <cell r="F456" t="str">
            <v>N/A</v>
          </cell>
        </row>
        <row r="457">
          <cell r="A457" t="str">
            <v>321100860859</v>
          </cell>
          <cell r="B457" t="str">
            <v>BRONX CS FOR EXCELLENCE</v>
          </cell>
          <cell r="C457">
            <v>211830</v>
          </cell>
          <cell r="D457">
            <v>0</v>
          </cell>
          <cell r="E457">
            <v>8932</v>
          </cell>
          <cell r="F457" t="str">
            <v>N/A</v>
          </cell>
        </row>
        <row r="458">
          <cell r="A458" t="str">
            <v>321100860909</v>
          </cell>
          <cell r="B458" t="str">
            <v>ICAHN CS 2</v>
          </cell>
          <cell r="C458">
            <v>148712</v>
          </cell>
          <cell r="D458">
            <v>0</v>
          </cell>
          <cell r="E458">
            <v>5832</v>
          </cell>
          <cell r="F458" t="str">
            <v>N/A</v>
          </cell>
        </row>
        <row r="459">
          <cell r="A459" t="str">
            <v>321100860956</v>
          </cell>
          <cell r="B459" t="str">
            <v>EQUALITY CS</v>
          </cell>
          <cell r="C459">
            <v>125174</v>
          </cell>
          <cell r="D459">
            <v>0</v>
          </cell>
          <cell r="E459">
            <v>7180</v>
          </cell>
          <cell r="F459" t="str">
            <v>N/A</v>
          </cell>
        </row>
        <row r="460">
          <cell r="A460" t="str">
            <v>321200860898</v>
          </cell>
          <cell r="B460" t="str">
            <v>SOUTH BRONX CLASSICAL CS</v>
          </cell>
          <cell r="C460">
            <v>195374</v>
          </cell>
          <cell r="D460">
            <v>0</v>
          </cell>
          <cell r="E460">
            <v>8356</v>
          </cell>
          <cell r="F460" t="str">
            <v>N/A</v>
          </cell>
        </row>
        <row r="461">
          <cell r="A461" t="str">
            <v>321200860948</v>
          </cell>
          <cell r="B461" t="str">
            <v>ICAHN CS 4</v>
          </cell>
          <cell r="C461">
            <v>120401</v>
          </cell>
          <cell r="D461">
            <v>0</v>
          </cell>
          <cell r="E461">
            <v>6512</v>
          </cell>
          <cell r="F461" t="str">
            <v>N/A</v>
          </cell>
        </row>
        <row r="462">
          <cell r="A462" t="str">
            <v>321200860965</v>
          </cell>
          <cell r="B462" t="str">
            <v>DR RICHARD IZQUIERDO HEALTH &amp; SCIENCE CS</v>
          </cell>
          <cell r="C462">
            <v>129855</v>
          </cell>
          <cell r="D462">
            <v>0</v>
          </cell>
          <cell r="E462">
            <v>7398</v>
          </cell>
          <cell r="F462" t="str">
            <v>N/A</v>
          </cell>
        </row>
        <row r="463">
          <cell r="A463" t="str">
            <v>321200861010</v>
          </cell>
          <cell r="B463" t="str">
            <v>ROADS CS 2</v>
          </cell>
          <cell r="C463">
            <v>81641</v>
          </cell>
          <cell r="D463">
            <v>0</v>
          </cell>
          <cell r="E463">
            <v>8740</v>
          </cell>
          <cell r="F463" t="str">
            <v>N/A</v>
          </cell>
        </row>
        <row r="464">
          <cell r="A464" t="str">
            <v>321200861026</v>
          </cell>
          <cell r="B464" t="str">
            <v>CHILDREN'S AID COLLEGE PREP CS</v>
          </cell>
          <cell r="C464">
            <v>80496</v>
          </cell>
          <cell r="D464">
            <v>0</v>
          </cell>
          <cell r="E464">
            <v>7890</v>
          </cell>
          <cell r="F464" t="str">
            <v>N/A</v>
          </cell>
        </row>
        <row r="465">
          <cell r="A465" t="str">
            <v>321200861035</v>
          </cell>
          <cell r="B465" t="str">
            <v>SOUTH BRONX CLASSICAL CS 2</v>
          </cell>
          <cell r="C465">
            <v>71003</v>
          </cell>
          <cell r="D465">
            <v>0</v>
          </cell>
          <cell r="E465">
            <v>6588</v>
          </cell>
          <cell r="F465" t="str">
            <v>N/A</v>
          </cell>
        </row>
        <row r="466">
          <cell r="A466" t="str">
            <v>330000010000</v>
          </cell>
          <cell r="B466" t="str">
            <v>KINGS COUNTY</v>
          </cell>
          <cell r="C466">
            <v>262374389</v>
          </cell>
          <cell r="D466">
            <v>532808</v>
          </cell>
          <cell r="E466" t="e">
            <v>#N/A</v>
          </cell>
          <cell r="F466" t="str">
            <v>N/A</v>
          </cell>
        </row>
        <row r="467">
          <cell r="A467" t="str">
            <v>331300860810</v>
          </cell>
          <cell r="B467" t="str">
            <v>COMMUNITY PARTNERSHIP CS</v>
          </cell>
          <cell r="C467">
            <v>181102</v>
          </cell>
          <cell r="D467">
            <v>0</v>
          </cell>
          <cell r="E467">
            <v>10970</v>
          </cell>
          <cell r="F467" t="str">
            <v>N/A</v>
          </cell>
        </row>
        <row r="468">
          <cell r="A468" t="str">
            <v>331300860893</v>
          </cell>
          <cell r="B468" t="str">
            <v>COMMUNITY ROOTS CS</v>
          </cell>
          <cell r="C468">
            <v>44875</v>
          </cell>
          <cell r="D468">
            <v>0</v>
          </cell>
          <cell r="E468">
            <v>6039</v>
          </cell>
          <cell r="F468" t="str">
            <v>N/A</v>
          </cell>
        </row>
        <row r="469">
          <cell r="A469" t="str">
            <v>331300860901</v>
          </cell>
          <cell r="B469" t="str">
            <v>LEADERSHIP PREP BED STUY CS</v>
          </cell>
          <cell r="C469">
            <v>273659</v>
          </cell>
          <cell r="D469">
            <v>0</v>
          </cell>
          <cell r="E469">
            <v>7977</v>
          </cell>
          <cell r="F469" t="str">
            <v>N/A</v>
          </cell>
        </row>
        <row r="470">
          <cell r="A470" t="str">
            <v>331300860902</v>
          </cell>
          <cell r="B470" t="str">
            <v>ACHIEVEMENT FIRST ENDEAVOR CS</v>
          </cell>
          <cell r="C470">
            <v>362096</v>
          </cell>
          <cell r="D470">
            <v>0</v>
          </cell>
          <cell r="E470">
            <v>7791</v>
          </cell>
          <cell r="F470" t="str">
            <v>N/A</v>
          </cell>
        </row>
        <row r="471">
          <cell r="A471" t="str">
            <v>331300861006</v>
          </cell>
          <cell r="B471" t="str">
            <v>URBAN DOVE CS</v>
          </cell>
          <cell r="C471">
            <v>59446</v>
          </cell>
          <cell r="D471">
            <v>0</v>
          </cell>
          <cell r="E471">
            <v>5691</v>
          </cell>
          <cell r="F471" t="str">
            <v>N/A</v>
          </cell>
        </row>
        <row r="472">
          <cell r="A472" t="str">
            <v>331300861039</v>
          </cell>
          <cell r="B472" t="str">
            <v>SUCCESS ACADEMY CS BROOKLYN 5</v>
          </cell>
          <cell r="C472">
            <v>63543</v>
          </cell>
          <cell r="D472">
            <v>0</v>
          </cell>
          <cell r="E472">
            <v>7671</v>
          </cell>
          <cell r="F472" t="str">
            <v>N/A</v>
          </cell>
        </row>
        <row r="473">
          <cell r="A473" t="str">
            <v>331300861051</v>
          </cell>
          <cell r="B473" t="str">
            <v>NEW VISIONS CHARTER HS - HUMANITIES 3</v>
          </cell>
          <cell r="C473">
            <v>50996</v>
          </cell>
          <cell r="D473">
            <v>0</v>
          </cell>
          <cell r="E473">
            <v>6072</v>
          </cell>
          <cell r="F473" t="str">
            <v>N/A</v>
          </cell>
        </row>
        <row r="474">
          <cell r="A474" t="str">
            <v>331300861053</v>
          </cell>
          <cell r="B474" t="str">
            <v>NEW VISIONS CHARTER HS - MATH &amp; SCI 3</v>
          </cell>
          <cell r="C474">
            <v>50996</v>
          </cell>
          <cell r="D474">
            <v>0</v>
          </cell>
          <cell r="E474">
            <v>6072</v>
          </cell>
          <cell r="F474" t="str">
            <v>N/A</v>
          </cell>
        </row>
        <row r="475">
          <cell r="A475" t="str">
            <v>331300861056</v>
          </cell>
          <cell r="B475" t="str">
            <v>UNITY PREP CS OF BROOKLYN</v>
          </cell>
          <cell r="C475">
            <v>47426</v>
          </cell>
          <cell r="D475">
            <v>0</v>
          </cell>
          <cell r="E475">
            <v>5810</v>
          </cell>
          <cell r="F475" t="str">
            <v>N/A</v>
          </cell>
        </row>
        <row r="476">
          <cell r="A476" t="str">
            <v>331400860809</v>
          </cell>
          <cell r="B476" t="str">
            <v>BROOKLYN CHARTER SCHOOL</v>
          </cell>
          <cell r="C476">
            <v>115659</v>
          </cell>
          <cell r="D476">
            <v>0</v>
          </cell>
          <cell r="E476">
            <v>7732</v>
          </cell>
          <cell r="F476" t="str">
            <v>N/A</v>
          </cell>
        </row>
        <row r="477">
          <cell r="A477" t="str">
            <v>331400860825</v>
          </cell>
          <cell r="B477" t="str">
            <v>BEGINNING WITH CHILDREN CS</v>
          </cell>
          <cell r="C477">
            <v>189809</v>
          </cell>
          <cell r="D477">
            <v>0</v>
          </cell>
          <cell r="E477">
            <v>34965</v>
          </cell>
          <cell r="F477" t="str">
            <v>N/A</v>
          </cell>
        </row>
        <row r="478">
          <cell r="A478" t="str">
            <v>331400860865</v>
          </cell>
          <cell r="B478" t="str">
            <v>WILLIAMSBURG CHARTER HS</v>
          </cell>
          <cell r="C478">
            <v>420363</v>
          </cell>
          <cell r="D478">
            <v>0</v>
          </cell>
          <cell r="E478">
            <v>24390</v>
          </cell>
          <cell r="F478" t="str">
            <v>N/A</v>
          </cell>
        </row>
        <row r="479">
          <cell r="A479" t="str">
            <v>331400860885</v>
          </cell>
          <cell r="B479" t="str">
            <v>WILLIAMSBURG COLLEGIATE CS</v>
          </cell>
          <cell r="C479">
            <v>174731</v>
          </cell>
          <cell r="D479">
            <v>0</v>
          </cell>
          <cell r="E479">
            <v>10524</v>
          </cell>
          <cell r="F479" t="str">
            <v>N/A</v>
          </cell>
        </row>
        <row r="480">
          <cell r="A480" t="str">
            <v>331400860930</v>
          </cell>
          <cell r="B480" t="str">
            <v>ETHICAL COMMUNITY CS</v>
          </cell>
          <cell r="C480">
            <v>102203</v>
          </cell>
          <cell r="D480">
            <v>0</v>
          </cell>
          <cell r="E480">
            <v>6898</v>
          </cell>
          <cell r="F480" t="str">
            <v>N/A</v>
          </cell>
        </row>
        <row r="481">
          <cell r="A481" t="str">
            <v>331400860945</v>
          </cell>
          <cell r="B481" t="str">
            <v>BELIEVE NORTHSIDE CHARTER HS</v>
          </cell>
          <cell r="C481">
            <v>189755</v>
          </cell>
          <cell r="D481">
            <v>0</v>
          </cell>
          <cell r="E481">
            <v>6484</v>
          </cell>
          <cell r="F481" t="str">
            <v>N/A</v>
          </cell>
        </row>
        <row r="482">
          <cell r="A482" t="str">
            <v>331400861007</v>
          </cell>
          <cell r="B482" t="str">
            <v>SUCCESS ACADEMY CS - BED-STUY 1</v>
          </cell>
          <cell r="C482">
            <v>141359</v>
          </cell>
          <cell r="D482">
            <v>0</v>
          </cell>
          <cell r="E482">
            <v>9357</v>
          </cell>
          <cell r="F482" t="str">
            <v>N/A</v>
          </cell>
        </row>
        <row r="483">
          <cell r="A483" t="str">
            <v>331400861021</v>
          </cell>
          <cell r="B483" t="str">
            <v>BEGINNING WITH CHILDREN 2 CS</v>
          </cell>
          <cell r="C483">
            <v>59092</v>
          </cell>
          <cell r="D483">
            <v>0</v>
          </cell>
          <cell r="E483">
            <v>9833</v>
          </cell>
          <cell r="F483" t="str">
            <v>N/A</v>
          </cell>
        </row>
        <row r="484">
          <cell r="A484" t="str">
            <v>331400861022</v>
          </cell>
          <cell r="B484" t="str">
            <v>SUCCESS ACADEMY CS - BED-STUY 2</v>
          </cell>
          <cell r="C484">
            <v>94817</v>
          </cell>
          <cell r="D484">
            <v>0</v>
          </cell>
          <cell r="E484">
            <v>9646</v>
          </cell>
          <cell r="F484" t="str">
            <v>N/A</v>
          </cell>
        </row>
        <row r="485">
          <cell r="A485" t="str">
            <v>331400861024</v>
          </cell>
          <cell r="B485" t="str">
            <v>SUCCESS ACADEMY CS - WILLIAMSBURG</v>
          </cell>
          <cell r="C485">
            <v>95328</v>
          </cell>
          <cell r="D485">
            <v>0</v>
          </cell>
          <cell r="E485">
            <v>9626</v>
          </cell>
          <cell r="F485" t="str">
            <v>N/A</v>
          </cell>
        </row>
        <row r="486">
          <cell r="A486" t="str">
            <v>331400861036</v>
          </cell>
          <cell r="B486" t="str">
            <v>CITIZENS OF THE WORLD CS</v>
          </cell>
          <cell r="C486">
            <v>48446</v>
          </cell>
          <cell r="D486">
            <v>0</v>
          </cell>
          <cell r="E486">
            <v>6007</v>
          </cell>
          <cell r="F486" t="str">
            <v>N/A</v>
          </cell>
        </row>
        <row r="487">
          <cell r="A487" t="str">
            <v>331400861037</v>
          </cell>
          <cell r="B487" t="str">
            <v>CITIZENS OF THE WORLD CS 2</v>
          </cell>
          <cell r="C487">
            <v>48446</v>
          </cell>
          <cell r="D487">
            <v>0</v>
          </cell>
          <cell r="E487">
            <v>5869</v>
          </cell>
          <cell r="F487" t="str">
            <v>N/A</v>
          </cell>
        </row>
        <row r="488">
          <cell r="A488" t="str">
            <v>331500860878</v>
          </cell>
          <cell r="B488" t="str">
            <v>HELLENIC CLASSICAL CS</v>
          </cell>
          <cell r="C488">
            <v>164559</v>
          </cell>
          <cell r="D488">
            <v>0</v>
          </cell>
          <cell r="E488">
            <v>5795</v>
          </cell>
          <cell r="F488" t="str">
            <v>N/A</v>
          </cell>
        </row>
        <row r="489">
          <cell r="A489" t="str">
            <v>331500860927</v>
          </cell>
          <cell r="B489" t="str">
            <v>PAVE CS</v>
          </cell>
          <cell r="C489">
            <v>162227</v>
          </cell>
          <cell r="D489">
            <v>0</v>
          </cell>
          <cell r="E489">
            <v>6241</v>
          </cell>
          <cell r="F489" t="str">
            <v>N/A</v>
          </cell>
        </row>
        <row r="490">
          <cell r="A490" t="str">
            <v>331500860935</v>
          </cell>
          <cell r="B490" t="str">
            <v>BROOKLYN PROSPECTS CS</v>
          </cell>
          <cell r="C490">
            <v>126533</v>
          </cell>
          <cell r="D490">
            <v>0</v>
          </cell>
          <cell r="E490">
            <v>4769</v>
          </cell>
          <cell r="F490" t="str">
            <v>N/A</v>
          </cell>
        </row>
        <row r="491">
          <cell r="A491" t="str">
            <v>331500860953</v>
          </cell>
          <cell r="B491" t="str">
            <v>SUMMIT ACADEMY CS</v>
          </cell>
          <cell r="C491">
            <v>121586</v>
          </cell>
          <cell r="D491">
            <v>0</v>
          </cell>
          <cell r="E491">
            <v>5304</v>
          </cell>
          <cell r="F491" t="str">
            <v>N/A</v>
          </cell>
        </row>
        <row r="492">
          <cell r="A492" t="str">
            <v>331500861011</v>
          </cell>
          <cell r="B492" t="str">
            <v>BROOKLYN URBAN GARDEN CS</v>
          </cell>
          <cell r="C492">
            <v>53545</v>
          </cell>
          <cell r="D492">
            <v>0</v>
          </cell>
          <cell r="E492">
            <v>6635</v>
          </cell>
          <cell r="F492" t="str">
            <v>N/A</v>
          </cell>
        </row>
        <row r="493">
          <cell r="A493" t="str">
            <v>331500861016</v>
          </cell>
          <cell r="B493" t="str">
            <v>NEW DAWN CHARTER HS</v>
          </cell>
          <cell r="C493">
            <v>77216</v>
          </cell>
          <cell r="D493">
            <v>0</v>
          </cell>
          <cell r="E493">
            <v>7781</v>
          </cell>
          <cell r="F493" t="str">
            <v>N/A</v>
          </cell>
        </row>
        <row r="494">
          <cell r="A494" t="str">
            <v>331500861023</v>
          </cell>
          <cell r="B494" t="str">
            <v>SUCCESS ACADEMY CS COBB HILL</v>
          </cell>
          <cell r="C494">
            <v>77512</v>
          </cell>
          <cell r="D494">
            <v>0</v>
          </cell>
          <cell r="E494">
            <v>8478</v>
          </cell>
          <cell r="F494" t="str">
            <v>N/A</v>
          </cell>
        </row>
        <row r="495">
          <cell r="A495" t="str">
            <v>331600860847</v>
          </cell>
          <cell r="B495" t="str">
            <v>BROOKLYN EXCELSIOR CS</v>
          </cell>
          <cell r="C495">
            <v>377181</v>
          </cell>
          <cell r="D495">
            <v>0</v>
          </cell>
          <cell r="E495">
            <v>35564</v>
          </cell>
          <cell r="F495" t="str">
            <v>N/A</v>
          </cell>
        </row>
        <row r="496">
          <cell r="A496" t="str">
            <v>331600860860</v>
          </cell>
          <cell r="B496" t="str">
            <v>EXCELLENCE BOYS CS OF BEDFORD STUYVESANT</v>
          </cell>
          <cell r="C496">
            <v>255827</v>
          </cell>
          <cell r="D496">
            <v>0</v>
          </cell>
          <cell r="E496">
            <v>9721</v>
          </cell>
          <cell r="F496" t="str">
            <v>N/A</v>
          </cell>
        </row>
        <row r="497">
          <cell r="A497" t="str">
            <v>331600860918</v>
          </cell>
          <cell r="B497" t="str">
            <v>BED-STUY COLLEGIATE CS</v>
          </cell>
          <cell r="C497">
            <v>18298</v>
          </cell>
          <cell r="D497">
            <v>0</v>
          </cell>
          <cell r="E497">
            <v>3963</v>
          </cell>
          <cell r="F497" t="str">
            <v>N/A</v>
          </cell>
        </row>
        <row r="498">
          <cell r="A498" t="str">
            <v>331600860924</v>
          </cell>
          <cell r="B498" t="str">
            <v>LA CIMA CS</v>
          </cell>
          <cell r="C498">
            <v>205260</v>
          </cell>
          <cell r="D498">
            <v>0</v>
          </cell>
          <cell r="E498">
            <v>6707</v>
          </cell>
          <cell r="F498" t="str">
            <v>N/A</v>
          </cell>
        </row>
        <row r="499">
          <cell r="A499" t="str">
            <v>331600860933</v>
          </cell>
          <cell r="B499" t="str">
            <v>ACHIEVEMENT FIRST APOLLO CS</v>
          </cell>
          <cell r="C499">
            <v>198231</v>
          </cell>
          <cell r="D499">
            <v>0</v>
          </cell>
          <cell r="E499">
            <v>9533</v>
          </cell>
          <cell r="F499" t="str">
            <v>N/A</v>
          </cell>
        </row>
        <row r="500">
          <cell r="A500" t="str">
            <v>331600860938</v>
          </cell>
          <cell r="B500" t="str">
            <v>EXCELLENCE GIRLS CS</v>
          </cell>
          <cell r="C500">
            <v>155497</v>
          </cell>
          <cell r="D500">
            <v>0</v>
          </cell>
          <cell r="E500">
            <v>7278</v>
          </cell>
          <cell r="F500" t="str">
            <v>N/A</v>
          </cell>
        </row>
        <row r="501">
          <cell r="A501" t="str">
            <v>331600860971</v>
          </cell>
          <cell r="B501" t="str">
            <v>BED-STUY NEW BEGINNINGS CS</v>
          </cell>
          <cell r="C501">
            <v>173865</v>
          </cell>
          <cell r="D501">
            <v>0</v>
          </cell>
          <cell r="E501">
            <v>9736</v>
          </cell>
          <cell r="F501" t="str">
            <v>N/A</v>
          </cell>
        </row>
        <row r="502">
          <cell r="A502" t="str">
            <v>331600861003</v>
          </cell>
          <cell r="B502" t="str">
            <v>LAUNCH EXPEDITIONARY LEARNING CS</v>
          </cell>
          <cell r="C502">
            <v>66314</v>
          </cell>
          <cell r="D502">
            <v>0</v>
          </cell>
          <cell r="E502">
            <v>5984</v>
          </cell>
          <cell r="F502" t="str">
            <v>N/A</v>
          </cell>
        </row>
        <row r="503">
          <cell r="A503" t="str">
            <v>331700860841</v>
          </cell>
          <cell r="B503" t="str">
            <v>EXPLORE CS</v>
          </cell>
          <cell r="C503">
            <v>259509</v>
          </cell>
          <cell r="D503">
            <v>0</v>
          </cell>
          <cell r="E503">
            <v>20444</v>
          </cell>
          <cell r="F503" t="str">
            <v>N/A</v>
          </cell>
        </row>
        <row r="504">
          <cell r="A504" t="str">
            <v>331700860879</v>
          </cell>
          <cell r="B504" t="str">
            <v>ACHIEVEMENT FIRST CROWN CS</v>
          </cell>
          <cell r="C504">
            <v>455413</v>
          </cell>
          <cell r="D504">
            <v>0</v>
          </cell>
          <cell r="E504">
            <v>24575</v>
          </cell>
          <cell r="F504" t="str">
            <v>N/A</v>
          </cell>
        </row>
        <row r="505">
          <cell r="A505" t="str">
            <v>331700860882</v>
          </cell>
          <cell r="B505" t="str">
            <v>KIPP ALWAYS MENTALLY PREPARED CS</v>
          </cell>
          <cell r="C505">
            <v>236536</v>
          </cell>
          <cell r="D505">
            <v>0</v>
          </cell>
          <cell r="E505">
            <v>10252</v>
          </cell>
          <cell r="F505" t="str">
            <v>N/A</v>
          </cell>
        </row>
        <row r="506">
          <cell r="A506" t="str">
            <v>331700860943</v>
          </cell>
          <cell r="B506" t="str">
            <v>LEADERSHIP PREP CS 4</v>
          </cell>
          <cell r="C506">
            <v>52525</v>
          </cell>
          <cell r="D506">
            <v>0</v>
          </cell>
          <cell r="E506">
            <v>6396</v>
          </cell>
          <cell r="F506" t="str">
            <v>N/A</v>
          </cell>
        </row>
        <row r="507">
          <cell r="A507" t="str">
            <v>331700860950</v>
          </cell>
          <cell r="B507" t="str">
            <v>EXPLORE EMPOWER CS</v>
          </cell>
          <cell r="C507">
            <v>182297</v>
          </cell>
          <cell r="D507">
            <v>0</v>
          </cell>
          <cell r="E507">
            <v>8969</v>
          </cell>
          <cell r="F507" t="str">
            <v>N/A</v>
          </cell>
        </row>
        <row r="508">
          <cell r="A508" t="str">
            <v>331700860951</v>
          </cell>
          <cell r="B508" t="str">
            <v>FAHARI ACADEMY CS</v>
          </cell>
          <cell r="C508">
            <v>167692</v>
          </cell>
          <cell r="D508">
            <v>0</v>
          </cell>
          <cell r="E508">
            <v>5363</v>
          </cell>
          <cell r="F508" t="str">
            <v>N/A</v>
          </cell>
        </row>
        <row r="509">
          <cell r="A509" t="str">
            <v>331700860967</v>
          </cell>
          <cell r="B509" t="str">
            <v>LEFFERTS GARDENS CS</v>
          </cell>
          <cell r="C509">
            <v>152069</v>
          </cell>
          <cell r="D509">
            <v>0</v>
          </cell>
          <cell r="E509">
            <v>7672</v>
          </cell>
          <cell r="F509" t="str">
            <v>N/A</v>
          </cell>
        </row>
        <row r="510">
          <cell r="A510" t="str">
            <v>331700860975</v>
          </cell>
          <cell r="B510" t="str">
            <v>TEACHING FIRMS OF AMERICA CS</v>
          </cell>
          <cell r="C510">
            <v>48789</v>
          </cell>
          <cell r="D510">
            <v>0</v>
          </cell>
          <cell r="E510">
            <v>7149</v>
          </cell>
          <cell r="F510" t="str">
            <v>N/A</v>
          </cell>
        </row>
        <row r="511">
          <cell r="A511" t="str">
            <v>331700861027</v>
          </cell>
          <cell r="B511" t="str">
            <v>EXPLORE EXCEED CS</v>
          </cell>
          <cell r="C511">
            <v>125448</v>
          </cell>
          <cell r="D511">
            <v>0</v>
          </cell>
          <cell r="E511">
            <v>12723</v>
          </cell>
          <cell r="F511" t="str">
            <v>N/A</v>
          </cell>
        </row>
        <row r="512">
          <cell r="A512" t="str">
            <v>331700861040</v>
          </cell>
          <cell r="B512" t="str">
            <v>SUCCESS ACADEMY CS BROOKLYN 6</v>
          </cell>
          <cell r="C512">
            <v>70337</v>
          </cell>
          <cell r="D512">
            <v>0</v>
          </cell>
          <cell r="E512">
            <v>8239</v>
          </cell>
          <cell r="F512" t="str">
            <v>N/A</v>
          </cell>
        </row>
        <row r="513">
          <cell r="A513" t="str">
            <v>331700861041</v>
          </cell>
          <cell r="B513" t="str">
            <v>SUCCESS ACADEMY CS BROOKLYN 7</v>
          </cell>
          <cell r="C513">
            <v>62688</v>
          </cell>
          <cell r="D513">
            <v>0</v>
          </cell>
          <cell r="E513">
            <v>7352</v>
          </cell>
          <cell r="F513" t="str">
            <v>N/A</v>
          </cell>
        </row>
        <row r="514">
          <cell r="A514" t="str">
            <v>331800860702</v>
          </cell>
          <cell r="B514" t="str">
            <v>EXPLORE EXCEL CS</v>
          </cell>
          <cell r="C514">
            <v>153243</v>
          </cell>
          <cell r="D514">
            <v>0</v>
          </cell>
          <cell r="E514">
            <v>11340</v>
          </cell>
          <cell r="F514" t="str">
            <v>N/A</v>
          </cell>
        </row>
        <row r="515">
          <cell r="A515" t="str">
            <v>331800860908</v>
          </cell>
          <cell r="B515" t="str">
            <v>KINGS COLLEGIATE CS</v>
          </cell>
          <cell r="C515">
            <v>193845</v>
          </cell>
          <cell r="D515">
            <v>0</v>
          </cell>
          <cell r="E515">
            <v>7290</v>
          </cell>
          <cell r="F515" t="str">
            <v>N/A</v>
          </cell>
        </row>
        <row r="516">
          <cell r="A516" t="str">
            <v>331800860916</v>
          </cell>
          <cell r="B516" t="str">
            <v>BROOKLYN ASCEND CS</v>
          </cell>
          <cell r="C516">
            <v>365914</v>
          </cell>
          <cell r="D516">
            <v>0</v>
          </cell>
          <cell r="E516">
            <v>13732</v>
          </cell>
          <cell r="F516" t="str">
            <v>N/A</v>
          </cell>
        </row>
        <row r="517">
          <cell r="A517" t="str">
            <v>331800860983</v>
          </cell>
          <cell r="B517" t="str">
            <v>NEW HOPE ACADEMY CS</v>
          </cell>
          <cell r="C517">
            <v>163716</v>
          </cell>
          <cell r="D517">
            <v>0</v>
          </cell>
          <cell r="E517">
            <v>8446</v>
          </cell>
          <cell r="F517" t="str">
            <v>N/A</v>
          </cell>
        </row>
        <row r="518">
          <cell r="A518" t="str">
            <v>331800860988</v>
          </cell>
          <cell r="B518" t="str">
            <v>CULTURAL ARTS ACADEMY CS</v>
          </cell>
          <cell r="C518">
            <v>43064</v>
          </cell>
          <cell r="D518">
            <v>0</v>
          </cell>
          <cell r="E518">
            <v>6238</v>
          </cell>
          <cell r="F518" t="str">
            <v>N/A</v>
          </cell>
        </row>
        <row r="519">
          <cell r="A519" t="str">
            <v>331800861033</v>
          </cell>
          <cell r="B519" t="str">
            <v>CANARSIE ASCEND CS</v>
          </cell>
          <cell r="C519">
            <v>86687</v>
          </cell>
          <cell r="D519">
            <v>0</v>
          </cell>
          <cell r="E519">
            <v>10315</v>
          </cell>
          <cell r="F519" t="str">
            <v>N/A</v>
          </cell>
        </row>
        <row r="520">
          <cell r="A520" t="str">
            <v>331900860880</v>
          </cell>
          <cell r="B520" t="str">
            <v>ACHIEVEMENT FIRST EAST NY CS</v>
          </cell>
          <cell r="C520">
            <v>405679</v>
          </cell>
          <cell r="D520">
            <v>0</v>
          </cell>
          <cell r="E520">
            <v>14395</v>
          </cell>
          <cell r="F520" t="str">
            <v>N/A</v>
          </cell>
        </row>
        <row r="521">
          <cell r="A521" t="str">
            <v>331900860891</v>
          </cell>
          <cell r="B521" t="str">
            <v>UFT ELEMENTARY CS</v>
          </cell>
          <cell r="C521">
            <v>584927</v>
          </cell>
          <cell r="D521">
            <v>0</v>
          </cell>
          <cell r="E521">
            <v>16752</v>
          </cell>
          <cell r="F521" t="str">
            <v>N/A</v>
          </cell>
        </row>
        <row r="522">
          <cell r="A522" t="str">
            <v>331900860958</v>
          </cell>
          <cell r="B522" t="str">
            <v>BROOKLYN SCHOLARS CS</v>
          </cell>
          <cell r="C522">
            <v>298754</v>
          </cell>
          <cell r="D522">
            <v>0</v>
          </cell>
          <cell r="E522">
            <v>12506</v>
          </cell>
          <cell r="F522" t="str">
            <v>N/A</v>
          </cell>
        </row>
        <row r="523">
          <cell r="A523" t="str">
            <v>331900860972</v>
          </cell>
          <cell r="B523" t="str">
            <v>HYDE LEADERSHIP CS BROOKLYN</v>
          </cell>
          <cell r="C523">
            <v>115958</v>
          </cell>
          <cell r="D523">
            <v>0</v>
          </cell>
          <cell r="E523">
            <v>7940</v>
          </cell>
          <cell r="F523" t="str">
            <v>N/A</v>
          </cell>
        </row>
        <row r="524">
          <cell r="A524" t="str">
            <v>331900860973</v>
          </cell>
          <cell r="B524" t="str">
            <v>IMAGINE ME LEADERSHIP CS</v>
          </cell>
          <cell r="C524">
            <v>101475</v>
          </cell>
          <cell r="D524">
            <v>0</v>
          </cell>
          <cell r="E524">
            <v>6184</v>
          </cell>
          <cell r="F524" t="str">
            <v>N/A</v>
          </cell>
        </row>
        <row r="525">
          <cell r="A525" t="str">
            <v>331900860997</v>
          </cell>
          <cell r="B525" t="str">
            <v>INVICTUS PREP CS</v>
          </cell>
          <cell r="C525">
            <v>88625</v>
          </cell>
          <cell r="D525">
            <v>0</v>
          </cell>
          <cell r="E525">
            <v>5148</v>
          </cell>
          <cell r="F525" t="str">
            <v>N/A</v>
          </cell>
        </row>
        <row r="526">
          <cell r="A526" t="str">
            <v>331900861057</v>
          </cell>
          <cell r="B526" t="str">
            <v>NEW AMERICAN ACADEMY CS</v>
          </cell>
          <cell r="C526">
            <v>54565</v>
          </cell>
          <cell r="D526">
            <v>0</v>
          </cell>
          <cell r="E526">
            <v>6445</v>
          </cell>
          <cell r="F526" t="str">
            <v>N/A</v>
          </cell>
        </row>
        <row r="527">
          <cell r="A527" t="str">
            <v>332100860949</v>
          </cell>
          <cell r="B527" t="str">
            <v>CONEY ISLAND PREP PUBLIC CS</v>
          </cell>
          <cell r="C527">
            <v>192530</v>
          </cell>
          <cell r="D527">
            <v>0</v>
          </cell>
          <cell r="E527">
            <v>5767</v>
          </cell>
          <cell r="F527" t="str">
            <v>N/A</v>
          </cell>
        </row>
        <row r="528">
          <cell r="A528" t="str">
            <v>332100860978</v>
          </cell>
          <cell r="B528" t="str">
            <v>BROOKLYN DREAMS CS</v>
          </cell>
          <cell r="C528">
            <v>212549</v>
          </cell>
          <cell r="D528">
            <v>0</v>
          </cell>
          <cell r="E528">
            <v>9323</v>
          </cell>
          <cell r="F528" t="str">
            <v>N/A</v>
          </cell>
        </row>
        <row r="529">
          <cell r="A529" t="str">
            <v>332200860955</v>
          </cell>
          <cell r="B529" t="str">
            <v>HEBREW LANGUAGE ACADEMY CS</v>
          </cell>
          <cell r="C529">
            <v>164112</v>
          </cell>
          <cell r="D529">
            <v>0</v>
          </cell>
          <cell r="E529">
            <v>6807</v>
          </cell>
          <cell r="F529" t="str">
            <v>N/A</v>
          </cell>
        </row>
        <row r="530">
          <cell r="A530" t="str">
            <v>332300860906</v>
          </cell>
          <cell r="B530" t="str">
            <v>ACHIEVEMENT FIRST BUSHWICK CS</v>
          </cell>
          <cell r="C530">
            <v>488509</v>
          </cell>
          <cell r="D530">
            <v>0</v>
          </cell>
          <cell r="E530">
            <v>12482</v>
          </cell>
          <cell r="F530" t="str">
            <v>N/A</v>
          </cell>
        </row>
        <row r="531">
          <cell r="A531" t="str">
            <v>332300860912</v>
          </cell>
          <cell r="B531" t="str">
            <v>ACHIEVEMENT FIRST BROWNSVILLE CS</v>
          </cell>
          <cell r="C531">
            <v>300444</v>
          </cell>
          <cell r="D531">
            <v>0</v>
          </cell>
          <cell r="E531">
            <v>11450</v>
          </cell>
          <cell r="F531" t="str">
            <v>N/A</v>
          </cell>
        </row>
        <row r="532">
          <cell r="A532" t="str">
            <v>332300860936</v>
          </cell>
          <cell r="B532" t="str">
            <v>OCEAN HILL COLLEGIATE CS</v>
          </cell>
          <cell r="C532">
            <v>109302</v>
          </cell>
          <cell r="D532">
            <v>0</v>
          </cell>
          <cell r="E532">
            <v>5036</v>
          </cell>
          <cell r="F532" t="str">
            <v>N/A</v>
          </cell>
        </row>
        <row r="533">
          <cell r="A533" t="str">
            <v>332300860937</v>
          </cell>
          <cell r="B533" t="str">
            <v>BROOKLYN EAST COLLEGIATE CS</v>
          </cell>
          <cell r="C533">
            <v>111765</v>
          </cell>
          <cell r="D533">
            <v>0</v>
          </cell>
          <cell r="E533">
            <v>5118</v>
          </cell>
          <cell r="F533" t="str">
            <v>N/A</v>
          </cell>
        </row>
        <row r="534">
          <cell r="A534" t="str">
            <v>332300860939</v>
          </cell>
          <cell r="B534" t="str">
            <v>BROWNSVILLE COLLEGIATE CS</v>
          </cell>
          <cell r="C534">
            <v>157881</v>
          </cell>
          <cell r="D534">
            <v>0</v>
          </cell>
          <cell r="E534">
            <v>6077</v>
          </cell>
          <cell r="F534" t="str">
            <v>N/A</v>
          </cell>
        </row>
        <row r="535">
          <cell r="A535" t="str">
            <v>332300860941</v>
          </cell>
          <cell r="B535" t="str">
            <v>LEADERSHIP PREP OCEAN HILL CS</v>
          </cell>
          <cell r="C535">
            <v>171290</v>
          </cell>
          <cell r="D535">
            <v>0</v>
          </cell>
          <cell r="E535">
            <v>13815</v>
          </cell>
          <cell r="F535" t="str">
            <v>N/A</v>
          </cell>
        </row>
        <row r="536">
          <cell r="A536" t="str">
            <v>332300860942</v>
          </cell>
          <cell r="B536" t="str">
            <v>LEADERSHIP PREP BROWNSVILLE CS</v>
          </cell>
          <cell r="C536">
            <v>197110</v>
          </cell>
          <cell r="D536">
            <v>0</v>
          </cell>
          <cell r="E536">
            <v>11392</v>
          </cell>
          <cell r="F536" t="str">
            <v>N/A</v>
          </cell>
        </row>
        <row r="537">
          <cell r="A537" t="str">
            <v>332300860954</v>
          </cell>
          <cell r="B537" t="str">
            <v>BROWNSVILLE ASCEND CS</v>
          </cell>
          <cell r="C537">
            <v>256377</v>
          </cell>
          <cell r="D537">
            <v>0</v>
          </cell>
          <cell r="E537">
            <v>6675</v>
          </cell>
          <cell r="F537" t="str">
            <v>N/A</v>
          </cell>
        </row>
        <row r="538">
          <cell r="A538" t="str">
            <v>332300861007</v>
          </cell>
          <cell r="B538" t="str">
            <v>ROADS CS 1</v>
          </cell>
          <cell r="C538">
            <v>82190</v>
          </cell>
          <cell r="D538">
            <v>0</v>
          </cell>
          <cell r="E538">
            <v>8428</v>
          </cell>
          <cell r="F538" t="str">
            <v>N/A</v>
          </cell>
        </row>
        <row r="539">
          <cell r="A539" t="str">
            <v>333200860987</v>
          </cell>
          <cell r="B539" t="str">
            <v>BUSHWICK ASCEND CS</v>
          </cell>
          <cell r="C539">
            <v>231517</v>
          </cell>
          <cell r="D539">
            <v>0</v>
          </cell>
          <cell r="E539">
            <v>11596</v>
          </cell>
          <cell r="F539" t="str">
            <v>N/A</v>
          </cell>
        </row>
        <row r="540">
          <cell r="A540" t="str">
            <v>333200861059</v>
          </cell>
          <cell r="B540" t="str">
            <v>MATH, ENGINEERING &amp; SCI ACADEMY CHS</v>
          </cell>
          <cell r="C540">
            <v>54565</v>
          </cell>
          <cell r="D540">
            <v>0</v>
          </cell>
          <cell r="E540">
            <v>6376</v>
          </cell>
          <cell r="F540" t="str">
            <v>N/A</v>
          </cell>
        </row>
        <row r="541">
          <cell r="A541" t="str">
            <v>340000010000</v>
          </cell>
          <cell r="B541" t="str">
            <v>Queens County</v>
          </cell>
          <cell r="C541">
            <v>111998589</v>
          </cell>
          <cell r="D541">
            <v>1131366</v>
          </cell>
          <cell r="E541" t="e">
            <v>#N/A</v>
          </cell>
          <cell r="F541" t="str">
            <v>N/A</v>
          </cell>
        </row>
        <row r="542">
          <cell r="A542" t="str">
            <v>342400861025</v>
          </cell>
          <cell r="B542" t="str">
            <v>CENTRAL QUEENS ACADEMY CS</v>
          </cell>
          <cell r="C542">
            <v>31108</v>
          </cell>
          <cell r="D542">
            <v>0</v>
          </cell>
          <cell r="E542">
            <v>4799</v>
          </cell>
          <cell r="F542" t="str">
            <v>N/A</v>
          </cell>
        </row>
        <row r="543">
          <cell r="A543" t="str">
            <v>342700860869</v>
          </cell>
          <cell r="B543" t="str">
            <v>PENINSULA PREP ACADEMY CS</v>
          </cell>
          <cell r="C543">
            <v>87071</v>
          </cell>
          <cell r="D543">
            <v>0</v>
          </cell>
          <cell r="E543">
            <v>10701</v>
          </cell>
          <cell r="F543" t="str">
            <v>N/A</v>
          </cell>
        </row>
        <row r="544">
          <cell r="A544" t="str">
            <v>342700860990</v>
          </cell>
          <cell r="B544" t="str">
            <v>CHALLENGE PREP CS</v>
          </cell>
          <cell r="C544">
            <v>100272</v>
          </cell>
          <cell r="D544">
            <v>0</v>
          </cell>
          <cell r="E544">
            <v>5564</v>
          </cell>
          <cell r="F544" t="str">
            <v>N/A</v>
          </cell>
        </row>
        <row r="545">
          <cell r="A545" t="str">
            <v>342800860969</v>
          </cell>
          <cell r="B545" t="str">
            <v>ROCHDALE EARLY ADVANTAGE CS</v>
          </cell>
          <cell r="C545">
            <v>35585</v>
          </cell>
          <cell r="D545">
            <v>0</v>
          </cell>
          <cell r="E545">
            <v>3059</v>
          </cell>
          <cell r="F545" t="str">
            <v>N/A</v>
          </cell>
        </row>
        <row r="546">
          <cell r="A546" t="str">
            <v>342900860821</v>
          </cell>
          <cell r="B546" t="str">
            <v>MERRICK ACADEMY CS</v>
          </cell>
          <cell r="C546">
            <v>119306</v>
          </cell>
          <cell r="D546">
            <v>0</v>
          </cell>
          <cell r="E546">
            <v>32620</v>
          </cell>
          <cell r="F546" t="str">
            <v>N/A</v>
          </cell>
        </row>
        <row r="547">
          <cell r="A547" t="str">
            <v>342900860974</v>
          </cell>
          <cell r="B547" t="str">
            <v>RIVERTON STREET CS</v>
          </cell>
          <cell r="C547">
            <v>116502</v>
          </cell>
          <cell r="D547">
            <v>0</v>
          </cell>
          <cell r="E547">
            <v>8752</v>
          </cell>
          <cell r="F547" t="str">
            <v>N/A</v>
          </cell>
        </row>
        <row r="548">
          <cell r="A548" t="str">
            <v>343000860822</v>
          </cell>
          <cell r="B548" t="str">
            <v>RENAISSANCE CS</v>
          </cell>
          <cell r="C548">
            <v>102892</v>
          </cell>
          <cell r="D548">
            <v>0</v>
          </cell>
          <cell r="E548">
            <v>35690</v>
          </cell>
          <cell r="F548" t="str">
            <v>N/A</v>
          </cell>
        </row>
        <row r="549">
          <cell r="A549" t="str">
            <v>343000860836</v>
          </cell>
          <cell r="B549" t="str">
            <v>OUR WORLD NEIGHBORHOOD CS</v>
          </cell>
          <cell r="C549">
            <v>179604</v>
          </cell>
          <cell r="D549">
            <v>0</v>
          </cell>
          <cell r="E549">
            <v>24573</v>
          </cell>
          <cell r="F549" t="str">
            <v>N/A</v>
          </cell>
        </row>
        <row r="550">
          <cell r="A550" t="str">
            <v>343000860932</v>
          </cell>
          <cell r="B550" t="str">
            <v>VOICE CS</v>
          </cell>
          <cell r="C550">
            <v>114482</v>
          </cell>
          <cell r="D550">
            <v>0</v>
          </cell>
          <cell r="E550">
            <v>6049</v>
          </cell>
          <cell r="F550" t="str">
            <v>N/A</v>
          </cell>
        </row>
        <row r="551">
          <cell r="A551" t="str">
            <v>343000860952</v>
          </cell>
          <cell r="B551" t="str">
            <v>GROWING UP GREEN CS</v>
          </cell>
          <cell r="C551">
            <v>82458</v>
          </cell>
          <cell r="D551">
            <v>0</v>
          </cell>
          <cell r="E551">
            <v>8493</v>
          </cell>
          <cell r="F551" t="str">
            <v>N/A</v>
          </cell>
        </row>
        <row r="552">
          <cell r="A552" t="str">
            <v>343000860968</v>
          </cell>
          <cell r="B552" t="str">
            <v>RENAISSANCE CHARTER HS - INNOVATION</v>
          </cell>
          <cell r="C552">
            <v>123279</v>
          </cell>
          <cell r="D552">
            <v>0</v>
          </cell>
          <cell r="E552">
            <v>6630</v>
          </cell>
          <cell r="F552" t="str">
            <v>N/A</v>
          </cell>
        </row>
        <row r="553">
          <cell r="A553" t="str">
            <v>343000860998</v>
          </cell>
          <cell r="B553" t="str">
            <v>ACADEMY OF THE CITY CS</v>
          </cell>
          <cell r="C553">
            <v>41881</v>
          </cell>
          <cell r="D553">
            <v>0</v>
          </cell>
          <cell r="E553">
            <v>4275</v>
          </cell>
          <cell r="F553" t="str">
            <v>N/A</v>
          </cell>
        </row>
        <row r="554">
          <cell r="A554" t="str">
            <v>350000010000</v>
          </cell>
          <cell r="B554" t="str">
            <v>RICHMOND</v>
          </cell>
          <cell r="C554">
            <v>17781034</v>
          </cell>
          <cell r="D554">
            <v>49880</v>
          </cell>
          <cell r="E554" t="e">
            <v>#N/A</v>
          </cell>
          <cell r="F554" t="str">
            <v>N/A</v>
          </cell>
        </row>
        <row r="555">
          <cell r="A555" t="str">
            <v>353100860959</v>
          </cell>
          <cell r="B555" t="str">
            <v>JOHN W LAVELLE PREP CS</v>
          </cell>
          <cell r="C555">
            <v>78908</v>
          </cell>
          <cell r="D555">
            <v>0</v>
          </cell>
          <cell r="E555">
            <v>3781</v>
          </cell>
          <cell r="F555" t="str">
            <v>N/A</v>
          </cell>
        </row>
        <row r="556">
          <cell r="A556" t="str">
            <v>353100860964</v>
          </cell>
          <cell r="B556" t="str">
            <v>STATEN ISLAND COMMUNITY CS</v>
          </cell>
          <cell r="C556">
            <v>43748</v>
          </cell>
          <cell r="D556">
            <v>0</v>
          </cell>
          <cell r="E556">
            <v>4148</v>
          </cell>
          <cell r="F556" t="str">
            <v>N/A</v>
          </cell>
        </row>
        <row r="557">
          <cell r="A557" t="str">
            <v>353100860984</v>
          </cell>
          <cell r="B557" t="str">
            <v>NEW WORLD PREP CS</v>
          </cell>
          <cell r="C557">
            <v>70567</v>
          </cell>
          <cell r="D557">
            <v>0</v>
          </cell>
          <cell r="E557">
            <v>5245</v>
          </cell>
          <cell r="F557" t="str">
            <v>N/A</v>
          </cell>
        </row>
        <row r="558">
          <cell r="A558" t="str">
            <v>400301060000</v>
          </cell>
          <cell r="B558" t="str">
            <v>LEWISTON-PORTER CSD</v>
          </cell>
          <cell r="C558">
            <v>203398</v>
          </cell>
          <cell r="D558">
            <v>0</v>
          </cell>
          <cell r="E558">
            <v>70594</v>
          </cell>
          <cell r="F558" t="str">
            <v>N/A</v>
          </cell>
        </row>
        <row r="559">
          <cell r="A559" t="str">
            <v>400400010000</v>
          </cell>
          <cell r="B559" t="str">
            <v>LOCKPORT CITY SD</v>
          </cell>
          <cell r="C559">
            <v>1293818</v>
          </cell>
          <cell r="D559">
            <v>172312</v>
          </cell>
          <cell r="E559">
            <v>326065</v>
          </cell>
          <cell r="F559" t="str">
            <v>N/A</v>
          </cell>
        </row>
        <row r="560">
          <cell r="A560" t="str">
            <v>400601060000</v>
          </cell>
          <cell r="B560" t="str">
            <v>NEWFANE CSD</v>
          </cell>
          <cell r="C560">
            <v>321995</v>
          </cell>
          <cell r="D560">
            <v>0</v>
          </cell>
          <cell r="E560">
            <v>89370</v>
          </cell>
          <cell r="F560" t="str">
            <v>N/A</v>
          </cell>
        </row>
        <row r="561">
          <cell r="A561" t="str">
            <v>400701060000</v>
          </cell>
          <cell r="B561" t="str">
            <v>NIAGARA-WHEATFIELD CSD</v>
          </cell>
          <cell r="C561">
            <v>474527</v>
          </cell>
          <cell r="D561">
            <v>0</v>
          </cell>
          <cell r="E561">
            <v>162350</v>
          </cell>
          <cell r="F561" t="str">
            <v>N/A</v>
          </cell>
        </row>
        <row r="562">
          <cell r="A562" t="str">
            <v>400701860890</v>
          </cell>
          <cell r="B562" t="str">
            <v>NIAGARA CS</v>
          </cell>
          <cell r="C562">
            <v>194936</v>
          </cell>
          <cell r="D562">
            <v>0</v>
          </cell>
          <cell r="E562">
            <v>13174</v>
          </cell>
          <cell r="F562" t="str">
            <v>N/A</v>
          </cell>
        </row>
        <row r="563">
          <cell r="A563" t="str">
            <v>400800010000</v>
          </cell>
          <cell r="B563" t="str">
            <v>NIAGARA FALLS CITY SD</v>
          </cell>
          <cell r="C563">
            <v>3057194</v>
          </cell>
          <cell r="D563">
            <v>0</v>
          </cell>
          <cell r="E563">
            <v>706084</v>
          </cell>
          <cell r="F563" t="str">
            <v>N/A</v>
          </cell>
        </row>
        <row r="564">
          <cell r="A564" t="str">
            <v>400900010000</v>
          </cell>
          <cell r="B564" t="str">
            <v>NORTH TONAWANDA CITY SD</v>
          </cell>
          <cell r="C564">
            <v>618909</v>
          </cell>
          <cell r="D564">
            <v>0</v>
          </cell>
          <cell r="E564">
            <v>150683</v>
          </cell>
          <cell r="F564" t="str">
            <v>N/A</v>
          </cell>
        </row>
        <row r="565">
          <cell r="A565" t="str">
            <v>401001060000</v>
          </cell>
          <cell r="B565" t="str">
            <v>STARPOINT CSD</v>
          </cell>
          <cell r="C565">
            <v>197404</v>
          </cell>
          <cell r="D565">
            <v>0</v>
          </cell>
          <cell r="E565">
            <v>68079</v>
          </cell>
          <cell r="F565" t="str">
            <v>N/A</v>
          </cell>
        </row>
        <row r="566">
          <cell r="A566" t="str">
            <v>401201060000</v>
          </cell>
          <cell r="B566" t="str">
            <v>ROYALTON-HARTLAND CSD</v>
          </cell>
          <cell r="C566">
            <v>166976</v>
          </cell>
          <cell r="D566">
            <v>0</v>
          </cell>
          <cell r="E566">
            <v>64424</v>
          </cell>
          <cell r="F566" t="str">
            <v>N/A</v>
          </cell>
        </row>
        <row r="567">
          <cell r="A567" t="str">
            <v>401301040000</v>
          </cell>
          <cell r="B567" t="str">
            <v>BARKER CSD</v>
          </cell>
          <cell r="C567">
            <v>194121</v>
          </cell>
          <cell r="D567">
            <v>0</v>
          </cell>
          <cell r="E567">
            <v>46963</v>
          </cell>
          <cell r="F567" t="str">
            <v>N/A</v>
          </cell>
        </row>
        <row r="568">
          <cell r="A568" t="str">
            <v>401501060000</v>
          </cell>
          <cell r="B568" t="str">
            <v>WILSON CSD</v>
          </cell>
          <cell r="C568">
            <v>171762</v>
          </cell>
          <cell r="D568">
            <v>0</v>
          </cell>
          <cell r="E568">
            <v>75076</v>
          </cell>
          <cell r="F568" t="str">
            <v>N/A</v>
          </cell>
        </row>
        <row r="569">
          <cell r="A569" t="str">
            <v>410401060000</v>
          </cell>
          <cell r="B569" t="str">
            <v>ADIRONDACK CSD</v>
          </cell>
          <cell r="C569">
            <v>289874</v>
          </cell>
          <cell r="D569">
            <v>0</v>
          </cell>
          <cell r="E569">
            <v>96418</v>
          </cell>
          <cell r="F569" t="str">
            <v>N/A</v>
          </cell>
        </row>
        <row r="570">
          <cell r="A570" t="str">
            <v>410601040000</v>
          </cell>
          <cell r="B570" t="str">
            <v>CAMDEN CSD</v>
          </cell>
          <cell r="C570">
            <v>443657</v>
          </cell>
          <cell r="D570">
            <v>0</v>
          </cell>
          <cell r="E570">
            <v>121417</v>
          </cell>
          <cell r="F570" t="str">
            <v>N/A</v>
          </cell>
        </row>
        <row r="571">
          <cell r="A571" t="str">
            <v>411101060000</v>
          </cell>
          <cell r="B571" t="str">
            <v>CLINTON CSD</v>
          </cell>
          <cell r="C571">
            <v>120671</v>
          </cell>
          <cell r="D571">
            <v>0</v>
          </cell>
          <cell r="E571">
            <v>41084</v>
          </cell>
          <cell r="F571" t="str">
            <v>N/A</v>
          </cell>
        </row>
        <row r="572">
          <cell r="A572" t="str">
            <v>411501060000</v>
          </cell>
          <cell r="B572" t="str">
            <v>NEW HARTFORD CSD</v>
          </cell>
          <cell r="C572">
            <v>250070</v>
          </cell>
          <cell r="D572">
            <v>0</v>
          </cell>
          <cell r="E572">
            <v>82568</v>
          </cell>
          <cell r="F572" t="str">
            <v>N/A</v>
          </cell>
        </row>
        <row r="573">
          <cell r="A573" t="str">
            <v>411504020000</v>
          </cell>
          <cell r="B573" t="str">
            <v>NY MILLS UFSD</v>
          </cell>
          <cell r="C573">
            <v>83130</v>
          </cell>
          <cell r="D573">
            <v>147372</v>
          </cell>
          <cell r="E573">
            <v>23664</v>
          </cell>
          <cell r="F573" t="str">
            <v>N/A</v>
          </cell>
        </row>
        <row r="574">
          <cell r="A574" t="str">
            <v>411603040000</v>
          </cell>
          <cell r="B574" t="str">
            <v>SAUQUOIT VALLEY CSD</v>
          </cell>
          <cell r="C574">
            <v>123636</v>
          </cell>
          <cell r="D574">
            <v>0</v>
          </cell>
          <cell r="E574">
            <v>39210</v>
          </cell>
          <cell r="F574" t="str">
            <v>N/A</v>
          </cell>
        </row>
        <row r="575">
          <cell r="A575" t="str">
            <v>411701040000</v>
          </cell>
          <cell r="B575" t="str">
            <v>REMSEN CSD</v>
          </cell>
          <cell r="C575">
            <v>86104</v>
          </cell>
          <cell r="D575">
            <v>0</v>
          </cell>
          <cell r="E575">
            <v>31816</v>
          </cell>
          <cell r="F575" t="str">
            <v>N/A</v>
          </cell>
        </row>
        <row r="576">
          <cell r="A576" t="str">
            <v>411800010000</v>
          </cell>
          <cell r="B576" t="str">
            <v>ROME CITY SD</v>
          </cell>
          <cell r="C576">
            <v>1498569</v>
          </cell>
          <cell r="D576">
            <v>0</v>
          </cell>
          <cell r="E576">
            <v>366701</v>
          </cell>
          <cell r="F576">
            <v>11257</v>
          </cell>
        </row>
        <row r="577">
          <cell r="A577" t="str">
            <v>411902040000</v>
          </cell>
          <cell r="B577" t="str">
            <v>WATERVILLE CSD</v>
          </cell>
          <cell r="C577">
            <v>209772</v>
          </cell>
          <cell r="D577">
            <v>0</v>
          </cell>
          <cell r="E577">
            <v>42027</v>
          </cell>
          <cell r="F577" t="str">
            <v>N/A</v>
          </cell>
        </row>
        <row r="578">
          <cell r="A578" t="str">
            <v>412000050000</v>
          </cell>
          <cell r="B578" t="str">
            <v>SHERRILL CITY SD</v>
          </cell>
          <cell r="C578">
            <v>229432</v>
          </cell>
          <cell r="D578">
            <v>0</v>
          </cell>
          <cell r="E578">
            <v>93643</v>
          </cell>
          <cell r="F578" t="str">
            <v>N/A</v>
          </cell>
        </row>
        <row r="579">
          <cell r="A579" t="str">
            <v>412201060000</v>
          </cell>
          <cell r="B579" t="str">
            <v>HOLLAND PATENT CSD</v>
          </cell>
          <cell r="C579">
            <v>164476</v>
          </cell>
          <cell r="D579">
            <v>0</v>
          </cell>
          <cell r="E579">
            <v>68896</v>
          </cell>
          <cell r="F579" t="str">
            <v>N/A</v>
          </cell>
        </row>
        <row r="580">
          <cell r="A580" t="str">
            <v>412300010000</v>
          </cell>
          <cell r="B580" t="str">
            <v>UTICA CITY SD</v>
          </cell>
          <cell r="C580">
            <v>6331609</v>
          </cell>
          <cell r="D580">
            <v>0</v>
          </cell>
          <cell r="E580">
            <v>869186</v>
          </cell>
          <cell r="F580">
            <v>244207</v>
          </cell>
        </row>
        <row r="581">
          <cell r="A581" t="str">
            <v>412300861058</v>
          </cell>
          <cell r="B581" t="str">
            <v>UTICA ACADEMY OF SCIENCE CS</v>
          </cell>
          <cell r="C581">
            <v>76569</v>
          </cell>
          <cell r="D581">
            <v>0</v>
          </cell>
          <cell r="E581">
            <v>9747</v>
          </cell>
          <cell r="F581" t="str">
            <v>N/A</v>
          </cell>
        </row>
        <row r="582">
          <cell r="A582" t="str">
            <v>412801040000</v>
          </cell>
          <cell r="B582" t="str">
            <v>WESTMORELAND CSD</v>
          </cell>
          <cell r="C582">
            <v>102443</v>
          </cell>
          <cell r="D582">
            <v>0</v>
          </cell>
          <cell r="E582">
            <v>36909</v>
          </cell>
          <cell r="F582" t="str">
            <v>N/A</v>
          </cell>
        </row>
        <row r="583">
          <cell r="A583" t="str">
            <v>412901040000</v>
          </cell>
          <cell r="B583" t="str">
            <v>ORISKANY CSD</v>
          </cell>
          <cell r="C583">
            <v>95792</v>
          </cell>
          <cell r="D583">
            <v>56682</v>
          </cell>
          <cell r="E583">
            <v>27446</v>
          </cell>
          <cell r="F583" t="str">
            <v>N/A</v>
          </cell>
        </row>
        <row r="584">
          <cell r="A584" t="str">
            <v>412902060000</v>
          </cell>
          <cell r="B584" t="str">
            <v>WHITESBORO CSD</v>
          </cell>
          <cell r="C584">
            <v>397853</v>
          </cell>
          <cell r="D584">
            <v>0</v>
          </cell>
          <cell r="E584">
            <v>115031</v>
          </cell>
          <cell r="F584" t="str">
            <v>N/A</v>
          </cell>
        </row>
        <row r="585">
          <cell r="A585" t="str">
            <v>420101060000</v>
          </cell>
          <cell r="B585" t="str">
            <v>WEST GENESEE CSD</v>
          </cell>
          <cell r="C585">
            <v>342151</v>
          </cell>
          <cell r="D585">
            <v>9069</v>
          </cell>
          <cell r="E585">
            <v>126195</v>
          </cell>
          <cell r="F585" t="str">
            <v>N/A</v>
          </cell>
        </row>
        <row r="586">
          <cell r="A586" t="str">
            <v>420303060000</v>
          </cell>
          <cell r="B586" t="str">
            <v>NORTH SYRACUSE CSD</v>
          </cell>
          <cell r="C586">
            <v>985625</v>
          </cell>
          <cell r="D586">
            <v>0</v>
          </cell>
          <cell r="E586">
            <v>265598</v>
          </cell>
          <cell r="F586" t="str">
            <v>N/A</v>
          </cell>
        </row>
        <row r="587">
          <cell r="A587" t="str">
            <v>420401060000</v>
          </cell>
          <cell r="B587" t="str">
            <v>EAST SYRACUSE-MINOA CSD</v>
          </cell>
          <cell r="C587">
            <v>420304</v>
          </cell>
          <cell r="D587">
            <v>0</v>
          </cell>
          <cell r="E587">
            <v>111422</v>
          </cell>
          <cell r="F587" t="str">
            <v>N/A</v>
          </cell>
        </row>
        <row r="588">
          <cell r="A588" t="str">
            <v>420411060000</v>
          </cell>
          <cell r="B588" t="str">
            <v>JAMESVILLE-DEWITT CSD</v>
          </cell>
          <cell r="C588">
            <v>182866</v>
          </cell>
          <cell r="D588">
            <v>13604</v>
          </cell>
          <cell r="E588">
            <v>73119</v>
          </cell>
          <cell r="F588" t="str">
            <v>N/A</v>
          </cell>
        </row>
        <row r="589">
          <cell r="A589" t="str">
            <v>420501060000</v>
          </cell>
          <cell r="B589" t="str">
            <v>JORDAN-ELBRIDGE CSD</v>
          </cell>
          <cell r="C589">
            <v>194200</v>
          </cell>
          <cell r="D589">
            <v>0</v>
          </cell>
          <cell r="E589">
            <v>65891</v>
          </cell>
          <cell r="F589" t="str">
            <v>N/A</v>
          </cell>
        </row>
        <row r="590">
          <cell r="A590" t="str">
            <v>420601040000</v>
          </cell>
          <cell r="B590" t="str">
            <v>FABIUS-POMPEY CSD</v>
          </cell>
          <cell r="C590">
            <v>81625</v>
          </cell>
          <cell r="D590">
            <v>22673</v>
          </cell>
          <cell r="E590">
            <v>27822</v>
          </cell>
          <cell r="F590" t="str">
            <v>N/A</v>
          </cell>
        </row>
        <row r="591">
          <cell r="A591" t="str">
            <v>420701060000</v>
          </cell>
          <cell r="B591" t="str">
            <v>WESTHILL CSD</v>
          </cell>
          <cell r="C591">
            <v>88148</v>
          </cell>
          <cell r="D591">
            <v>74820</v>
          </cell>
          <cell r="E591">
            <v>40134</v>
          </cell>
          <cell r="F591" t="str">
            <v>N/A</v>
          </cell>
        </row>
        <row r="592">
          <cell r="A592" t="str">
            <v>420702030000</v>
          </cell>
          <cell r="B592" t="str">
            <v>SOLVAY UFSD</v>
          </cell>
          <cell r="C592">
            <v>310658</v>
          </cell>
          <cell r="D592">
            <v>0</v>
          </cell>
          <cell r="E592">
            <v>71768</v>
          </cell>
          <cell r="F592" t="str">
            <v>N/A</v>
          </cell>
        </row>
        <row r="593">
          <cell r="A593" t="str">
            <v>420807040000</v>
          </cell>
          <cell r="B593" t="str">
            <v>LA FAYETTE CSD</v>
          </cell>
          <cell r="C593">
            <v>65726</v>
          </cell>
          <cell r="D593">
            <v>0</v>
          </cell>
          <cell r="E593">
            <v>30091</v>
          </cell>
          <cell r="F593" t="str">
            <v>N/A</v>
          </cell>
        </row>
        <row r="594">
          <cell r="A594" t="str">
            <v>420901060000</v>
          </cell>
          <cell r="B594" t="str">
            <v>BALDWINSVILLE CSD</v>
          </cell>
          <cell r="C594">
            <v>463967</v>
          </cell>
          <cell r="D594">
            <v>0</v>
          </cell>
          <cell r="E594">
            <v>147188</v>
          </cell>
          <cell r="F594" t="str">
            <v>N/A</v>
          </cell>
        </row>
        <row r="595">
          <cell r="A595" t="str">
            <v>421001060000</v>
          </cell>
          <cell r="B595" t="str">
            <v>FAYETTEVILLE-MANLIUS CS</v>
          </cell>
          <cell r="C595">
            <v>137502</v>
          </cell>
          <cell r="D595">
            <v>0</v>
          </cell>
          <cell r="E595">
            <v>87765</v>
          </cell>
          <cell r="F595" t="str">
            <v>N/A</v>
          </cell>
        </row>
        <row r="596">
          <cell r="A596" t="str">
            <v>421101060000</v>
          </cell>
          <cell r="B596" t="str">
            <v>MARCELLUS CSD</v>
          </cell>
          <cell r="C596">
            <v>118728</v>
          </cell>
          <cell r="D596">
            <v>0</v>
          </cell>
          <cell r="E596">
            <v>58992</v>
          </cell>
          <cell r="F596" t="str">
            <v>N/A</v>
          </cell>
        </row>
        <row r="597">
          <cell r="A597" t="str">
            <v>421201040000</v>
          </cell>
          <cell r="B597" t="str">
            <v>ONONDAGA CSD</v>
          </cell>
          <cell r="C597">
            <v>108432</v>
          </cell>
          <cell r="D597">
            <v>0</v>
          </cell>
          <cell r="E597">
            <v>32383</v>
          </cell>
          <cell r="F597" t="str">
            <v>N/A</v>
          </cell>
        </row>
        <row r="598">
          <cell r="A598" t="str">
            <v>421501060000</v>
          </cell>
          <cell r="B598" t="str">
            <v>LIVERPOOL CSD</v>
          </cell>
          <cell r="C598">
            <v>865242</v>
          </cell>
          <cell r="D598">
            <v>0</v>
          </cell>
          <cell r="E598">
            <v>234397</v>
          </cell>
          <cell r="F598" t="str">
            <v>N/A</v>
          </cell>
        </row>
        <row r="599">
          <cell r="A599" t="str">
            <v>421504020000</v>
          </cell>
          <cell r="B599" t="str">
            <v>LYNCOURT UFSD</v>
          </cell>
          <cell r="C599">
            <v>91382</v>
          </cell>
          <cell r="D599">
            <v>0</v>
          </cell>
          <cell r="E599">
            <v>10954</v>
          </cell>
          <cell r="F599" t="str">
            <v>N/A</v>
          </cell>
        </row>
        <row r="600">
          <cell r="A600" t="str">
            <v>421601060000</v>
          </cell>
          <cell r="B600" t="str">
            <v>SKANEATELES CSD</v>
          </cell>
          <cell r="C600">
            <v>120212</v>
          </cell>
          <cell r="D600">
            <v>0</v>
          </cell>
          <cell r="E600">
            <v>49963</v>
          </cell>
          <cell r="F600" t="str">
            <v>N/A</v>
          </cell>
        </row>
        <row r="601">
          <cell r="A601" t="str">
            <v>421800010000</v>
          </cell>
          <cell r="B601" t="str">
            <v>SYRACUSE CITY SD</v>
          </cell>
          <cell r="C601">
            <v>11662258</v>
          </cell>
          <cell r="D601">
            <v>238063</v>
          </cell>
          <cell r="E601">
            <v>2123800</v>
          </cell>
          <cell r="F601">
            <v>441198</v>
          </cell>
        </row>
        <row r="602">
          <cell r="A602" t="str">
            <v>421800860845</v>
          </cell>
          <cell r="B602" t="str">
            <v>SOUTHSIDE ACADEMY CS</v>
          </cell>
          <cell r="C602">
            <v>329436</v>
          </cell>
          <cell r="D602">
            <v>0</v>
          </cell>
          <cell r="E602">
            <v>28707</v>
          </cell>
          <cell r="F602" t="str">
            <v>N/A</v>
          </cell>
        </row>
        <row r="603">
          <cell r="A603" t="str">
            <v>421800860854</v>
          </cell>
          <cell r="B603" t="str">
            <v>SYRACUSE ACADEMY OF SCIENCE CS</v>
          </cell>
          <cell r="C603">
            <v>241788</v>
          </cell>
          <cell r="D603">
            <v>0</v>
          </cell>
          <cell r="E603">
            <v>19694</v>
          </cell>
          <cell r="F603" t="str">
            <v>N/A</v>
          </cell>
        </row>
        <row r="604">
          <cell r="A604" t="str">
            <v>421902040000</v>
          </cell>
          <cell r="B604" t="str">
            <v>TULLY CSD</v>
          </cell>
          <cell r="C604">
            <v>127632</v>
          </cell>
          <cell r="D604">
            <v>0</v>
          </cell>
          <cell r="E604">
            <v>37765</v>
          </cell>
          <cell r="F604" t="str">
            <v>N/A</v>
          </cell>
        </row>
        <row r="605">
          <cell r="A605" t="str">
            <v>430300050000</v>
          </cell>
          <cell r="B605" t="str">
            <v>CANANDAIGUA CITY SD</v>
          </cell>
          <cell r="C605">
            <v>422225</v>
          </cell>
          <cell r="D605">
            <v>99760</v>
          </cell>
          <cell r="E605">
            <v>148047</v>
          </cell>
          <cell r="F605" t="str">
            <v>N/A</v>
          </cell>
        </row>
        <row r="606">
          <cell r="A606" t="str">
            <v>430501040000</v>
          </cell>
          <cell r="B606" t="str">
            <v>EAST BLOOMFIELD CSD</v>
          </cell>
          <cell r="C606">
            <v>86848</v>
          </cell>
          <cell r="D606">
            <v>0</v>
          </cell>
          <cell r="E606">
            <v>37888</v>
          </cell>
          <cell r="F606" t="str">
            <v>N/A</v>
          </cell>
        </row>
        <row r="607">
          <cell r="A607" t="str">
            <v>430700010000</v>
          </cell>
          <cell r="B607" t="str">
            <v>GENEVA CITY SD</v>
          </cell>
          <cell r="C607">
            <v>683687</v>
          </cell>
          <cell r="D607">
            <v>0</v>
          </cell>
          <cell r="E607">
            <v>154780</v>
          </cell>
          <cell r="F607" t="str">
            <v>N/A</v>
          </cell>
        </row>
        <row r="608">
          <cell r="A608" t="str">
            <v>430901060000</v>
          </cell>
          <cell r="B608" t="str">
            <v>GORHAM-MIDDLESEX CSD (M</v>
          </cell>
          <cell r="C608">
            <v>311101</v>
          </cell>
          <cell r="D608">
            <v>0</v>
          </cell>
          <cell r="E608">
            <v>62709</v>
          </cell>
          <cell r="F608" t="str">
            <v>N/A</v>
          </cell>
        </row>
        <row r="609">
          <cell r="A609" t="str">
            <v>431101040000</v>
          </cell>
          <cell r="B609" t="str">
            <v>MANCHESTER-SHORTSVILLE</v>
          </cell>
          <cell r="C609">
            <v>95724</v>
          </cell>
          <cell r="D609">
            <v>0</v>
          </cell>
          <cell r="E609">
            <v>39625</v>
          </cell>
          <cell r="F609" t="str">
            <v>N/A</v>
          </cell>
        </row>
        <row r="610">
          <cell r="A610" t="str">
            <v>431201040000</v>
          </cell>
          <cell r="B610" t="str">
            <v>NAPLES CSD</v>
          </cell>
          <cell r="C610">
            <v>154876</v>
          </cell>
          <cell r="D610">
            <v>0</v>
          </cell>
          <cell r="E610">
            <v>52498</v>
          </cell>
          <cell r="F610" t="str">
            <v>N/A</v>
          </cell>
        </row>
        <row r="611">
          <cell r="A611" t="str">
            <v>431301060000</v>
          </cell>
          <cell r="B611" t="str">
            <v>PHELPS-CLIFTON SPRINGS</v>
          </cell>
          <cell r="C611">
            <v>205349</v>
          </cell>
          <cell r="D611">
            <v>0</v>
          </cell>
          <cell r="E611">
            <v>61509</v>
          </cell>
          <cell r="F611" t="str">
            <v>N/A</v>
          </cell>
        </row>
        <row r="612">
          <cell r="A612" t="str">
            <v>431401040000</v>
          </cell>
          <cell r="B612" t="str">
            <v>HONEOYE CSD</v>
          </cell>
          <cell r="C612">
            <v>154287</v>
          </cell>
          <cell r="D612">
            <v>0</v>
          </cell>
          <cell r="E612">
            <v>45093</v>
          </cell>
          <cell r="F612" t="str">
            <v>N/A</v>
          </cell>
        </row>
        <row r="613">
          <cell r="A613" t="str">
            <v>431701060000</v>
          </cell>
          <cell r="B613" t="str">
            <v>VICTOR CSD</v>
          </cell>
          <cell r="C613">
            <v>201837</v>
          </cell>
          <cell r="D613">
            <v>0</v>
          </cell>
          <cell r="E613">
            <v>72650</v>
          </cell>
          <cell r="F613" t="str">
            <v>N/A</v>
          </cell>
        </row>
        <row r="614">
          <cell r="A614" t="str">
            <v>440102060000</v>
          </cell>
          <cell r="B614" t="str">
            <v>WASHINGTONVILLE CSD</v>
          </cell>
          <cell r="C614">
            <v>228551</v>
          </cell>
          <cell r="D614">
            <v>6802</v>
          </cell>
          <cell r="E614">
            <v>120504</v>
          </cell>
          <cell r="F614" t="str">
            <v>N/A</v>
          </cell>
        </row>
        <row r="615">
          <cell r="A615" t="str">
            <v>440201020000</v>
          </cell>
          <cell r="B615" t="str">
            <v>CHESTER UFSD</v>
          </cell>
          <cell r="C615">
            <v>77761</v>
          </cell>
          <cell r="D615">
            <v>0</v>
          </cell>
          <cell r="E615">
            <v>19555</v>
          </cell>
          <cell r="F615" t="str">
            <v>N/A</v>
          </cell>
        </row>
        <row r="616">
          <cell r="A616" t="str">
            <v>440301060000</v>
          </cell>
          <cell r="B616" t="str">
            <v>CORNWALL CSD</v>
          </cell>
          <cell r="C616">
            <v>207773</v>
          </cell>
          <cell r="D616">
            <v>9069</v>
          </cell>
          <cell r="E616">
            <v>60636</v>
          </cell>
          <cell r="F616" t="str">
            <v>N/A</v>
          </cell>
        </row>
        <row r="617">
          <cell r="A617" t="str">
            <v>440401060000</v>
          </cell>
          <cell r="B617" t="str">
            <v>PINE BUSH CSD</v>
          </cell>
          <cell r="C617">
            <v>515577</v>
          </cell>
          <cell r="D617">
            <v>0</v>
          </cell>
          <cell r="E617">
            <v>145492</v>
          </cell>
          <cell r="F617" t="str">
            <v>N/A</v>
          </cell>
        </row>
        <row r="618">
          <cell r="A618" t="str">
            <v>440601040000</v>
          </cell>
          <cell r="B618" t="str">
            <v>GOSHEN CSD</v>
          </cell>
          <cell r="C618">
            <v>205006</v>
          </cell>
          <cell r="D618">
            <v>47613</v>
          </cell>
          <cell r="E618">
            <v>64808</v>
          </cell>
          <cell r="F618" t="str">
            <v>N/A</v>
          </cell>
        </row>
        <row r="619">
          <cell r="A619" t="str">
            <v>440901040000</v>
          </cell>
          <cell r="B619" t="str">
            <v>HIGHLAND FALLS CSD</v>
          </cell>
          <cell r="C619">
            <v>85335</v>
          </cell>
          <cell r="D619">
            <v>0</v>
          </cell>
          <cell r="E619">
            <v>33093</v>
          </cell>
          <cell r="F619" t="str">
            <v>N/A</v>
          </cell>
        </row>
        <row r="620">
          <cell r="A620" t="str">
            <v>441000010000</v>
          </cell>
          <cell r="B620" t="str">
            <v>MIDDLETOWN CITY SD</v>
          </cell>
          <cell r="C620">
            <v>1889183</v>
          </cell>
          <cell r="D620">
            <v>65751</v>
          </cell>
          <cell r="E620">
            <v>290986</v>
          </cell>
          <cell r="F620" t="str">
            <v>N/A</v>
          </cell>
        </row>
        <row r="621">
          <cell r="A621" t="str">
            <v>441101040000</v>
          </cell>
          <cell r="B621" t="str">
            <v>MINISINK VALLEY CSD</v>
          </cell>
          <cell r="C621">
            <v>289582</v>
          </cell>
          <cell r="D621">
            <v>0</v>
          </cell>
          <cell r="E621">
            <v>87820</v>
          </cell>
          <cell r="F621" t="str">
            <v>N/A</v>
          </cell>
        </row>
        <row r="622">
          <cell r="A622" t="str">
            <v>441201060000</v>
          </cell>
          <cell r="B622" t="str">
            <v>MONROE-WOODBURY CSD</v>
          </cell>
          <cell r="C622">
            <v>505834</v>
          </cell>
          <cell r="D622">
            <v>0</v>
          </cell>
          <cell r="E622">
            <v>161500</v>
          </cell>
          <cell r="F622" t="str">
            <v>N/A</v>
          </cell>
        </row>
        <row r="623">
          <cell r="A623" t="str">
            <v>441202020000</v>
          </cell>
          <cell r="B623" t="str">
            <v>KIRYAS JOEL VILLAGE UFS</v>
          </cell>
          <cell r="C623">
            <v>5257223</v>
          </cell>
          <cell r="D623">
            <v>0</v>
          </cell>
          <cell r="E623">
            <v>557006</v>
          </cell>
          <cell r="F623" t="str">
            <v>N/A</v>
          </cell>
        </row>
        <row r="624">
          <cell r="A624" t="str">
            <v>441301060000</v>
          </cell>
          <cell r="B624" t="str">
            <v>VALLEY CSD (MONTGOMERY)</v>
          </cell>
          <cell r="C624">
            <v>444974</v>
          </cell>
          <cell r="D624">
            <v>0</v>
          </cell>
          <cell r="E624">
            <v>155041</v>
          </cell>
          <cell r="F624" t="str">
            <v>N/A</v>
          </cell>
        </row>
        <row r="625">
          <cell r="A625" t="str">
            <v>441600010000</v>
          </cell>
          <cell r="B625" t="str">
            <v>NEWBURGH CITY SD</v>
          </cell>
          <cell r="C625">
            <v>3142601</v>
          </cell>
          <cell r="D625">
            <v>0</v>
          </cell>
          <cell r="E625">
            <v>689152</v>
          </cell>
          <cell r="F625" t="str">
            <v>N/A</v>
          </cell>
        </row>
        <row r="626">
          <cell r="A626" t="str">
            <v>441600861060</v>
          </cell>
          <cell r="B626" t="str">
            <v>NEWBURGH PREP CHS</v>
          </cell>
          <cell r="C626">
            <v>20591</v>
          </cell>
          <cell r="D626">
            <v>0</v>
          </cell>
          <cell r="E626">
            <v>4386</v>
          </cell>
          <cell r="F626" t="str">
            <v>N/A</v>
          </cell>
        </row>
        <row r="627">
          <cell r="A627" t="str">
            <v>441800050000</v>
          </cell>
          <cell r="B627" t="str">
            <v>PORT JERVIS CITY SD</v>
          </cell>
          <cell r="C627">
            <v>574484</v>
          </cell>
          <cell r="D627">
            <v>0</v>
          </cell>
          <cell r="E627">
            <v>150144</v>
          </cell>
          <cell r="F627" t="str">
            <v>N/A</v>
          </cell>
        </row>
        <row r="628">
          <cell r="A628" t="str">
            <v>441903020000</v>
          </cell>
          <cell r="B628" t="str">
            <v>TUXEDO UFSD</v>
          </cell>
          <cell r="C628">
            <v>9223</v>
          </cell>
          <cell r="D628">
            <v>0</v>
          </cell>
          <cell r="E628">
            <v>9750</v>
          </cell>
          <cell r="F628" t="str">
            <v>N/A</v>
          </cell>
        </row>
        <row r="629">
          <cell r="A629" t="str">
            <v>442101060000</v>
          </cell>
          <cell r="B629" t="str">
            <v>WARWICK VALLEY CSD</v>
          </cell>
          <cell r="C629">
            <v>187738</v>
          </cell>
          <cell r="D629">
            <v>0</v>
          </cell>
          <cell r="E629">
            <v>108834</v>
          </cell>
          <cell r="F629" t="str">
            <v>N/A</v>
          </cell>
        </row>
        <row r="630">
          <cell r="A630" t="str">
            <v>442111020000</v>
          </cell>
          <cell r="B630" t="str">
            <v>GREENWOOD LAKE UFSD</v>
          </cell>
          <cell r="C630">
            <v>99901</v>
          </cell>
          <cell r="D630">
            <v>0</v>
          </cell>
          <cell r="E630">
            <v>24937</v>
          </cell>
          <cell r="F630" t="str">
            <v>N/A</v>
          </cell>
        </row>
        <row r="631">
          <cell r="A631" t="str">
            <v>442115020000</v>
          </cell>
          <cell r="B631" t="str">
            <v>FLORIDA UFSD</v>
          </cell>
          <cell r="C631">
            <v>63258</v>
          </cell>
          <cell r="D631">
            <v>0</v>
          </cell>
          <cell r="E631">
            <v>15728</v>
          </cell>
          <cell r="F631" t="str">
            <v>N/A</v>
          </cell>
        </row>
        <row r="632">
          <cell r="A632" t="str">
            <v>450101060000</v>
          </cell>
          <cell r="B632" t="str">
            <v>ALBION CSD</v>
          </cell>
          <cell r="C632">
            <v>499515</v>
          </cell>
          <cell r="D632">
            <v>20405</v>
          </cell>
          <cell r="E632">
            <v>111757</v>
          </cell>
          <cell r="F632" t="str">
            <v>N/A</v>
          </cell>
        </row>
        <row r="633">
          <cell r="A633" t="str">
            <v>450607040000</v>
          </cell>
          <cell r="B633" t="str">
            <v>KENDALL CSD</v>
          </cell>
          <cell r="C633">
            <v>111708</v>
          </cell>
          <cell r="D633">
            <v>0</v>
          </cell>
          <cell r="E633">
            <v>38780</v>
          </cell>
          <cell r="F633" t="str">
            <v>N/A</v>
          </cell>
        </row>
        <row r="634">
          <cell r="A634" t="str">
            <v>450704040000</v>
          </cell>
          <cell r="B634" t="str">
            <v>HOLLEY CSD</v>
          </cell>
          <cell r="C634">
            <v>159492</v>
          </cell>
          <cell r="D634">
            <v>0</v>
          </cell>
          <cell r="E634">
            <v>49787</v>
          </cell>
          <cell r="F634" t="str">
            <v>N/A</v>
          </cell>
        </row>
        <row r="635">
          <cell r="A635" t="str">
            <v>450801060000</v>
          </cell>
          <cell r="B635" t="str">
            <v>MEDINA CSD</v>
          </cell>
          <cell r="C635">
            <v>450110</v>
          </cell>
          <cell r="D635">
            <v>0</v>
          </cell>
          <cell r="E635">
            <v>125300</v>
          </cell>
          <cell r="F635" t="str">
            <v>N/A</v>
          </cell>
        </row>
        <row r="636">
          <cell r="A636" t="str">
            <v>451001040000</v>
          </cell>
          <cell r="B636" t="str">
            <v>LYNDONVILLE CSD</v>
          </cell>
          <cell r="C636">
            <v>150670</v>
          </cell>
          <cell r="D636">
            <v>0</v>
          </cell>
          <cell r="E636">
            <v>41967</v>
          </cell>
          <cell r="F636" t="str">
            <v>N/A</v>
          </cell>
        </row>
        <row r="637">
          <cell r="A637" t="str">
            <v>460102040000</v>
          </cell>
          <cell r="B637" t="str">
            <v>ALTMAR PARISH-WILLIAMST</v>
          </cell>
          <cell r="C637">
            <v>308078</v>
          </cell>
          <cell r="D637">
            <v>0</v>
          </cell>
          <cell r="E637">
            <v>80400</v>
          </cell>
          <cell r="F637" t="str">
            <v>N/A</v>
          </cell>
        </row>
        <row r="638">
          <cell r="A638" t="str">
            <v>460500010000</v>
          </cell>
          <cell r="B638" t="str">
            <v>FULTON CITY SD</v>
          </cell>
          <cell r="C638">
            <v>885671</v>
          </cell>
          <cell r="D638">
            <v>0</v>
          </cell>
          <cell r="E638">
            <v>231952</v>
          </cell>
          <cell r="F638" t="str">
            <v>N/A</v>
          </cell>
        </row>
        <row r="639">
          <cell r="A639" t="str">
            <v>460701040000</v>
          </cell>
          <cell r="B639" t="str">
            <v>HANNIBAL CSD</v>
          </cell>
          <cell r="C639">
            <v>430372</v>
          </cell>
          <cell r="D639">
            <v>0</v>
          </cell>
          <cell r="E639">
            <v>84115</v>
          </cell>
          <cell r="F639" t="str">
            <v>N/A</v>
          </cell>
        </row>
        <row r="640">
          <cell r="A640" t="str">
            <v>460801060000</v>
          </cell>
          <cell r="B640" t="str">
            <v>CENTRAL SQUARE CSD</v>
          </cell>
          <cell r="C640">
            <v>562589</v>
          </cell>
          <cell r="D640">
            <v>0</v>
          </cell>
          <cell r="E640">
            <v>188277</v>
          </cell>
          <cell r="F640" t="str">
            <v>N/A</v>
          </cell>
        </row>
        <row r="641">
          <cell r="A641" t="str">
            <v>460901060000</v>
          </cell>
          <cell r="B641" t="str">
            <v>MEXICO CSD</v>
          </cell>
          <cell r="C641">
            <v>423518</v>
          </cell>
          <cell r="D641">
            <v>0</v>
          </cell>
          <cell r="E641">
            <v>135693</v>
          </cell>
          <cell r="F641" t="str">
            <v>N/A</v>
          </cell>
        </row>
        <row r="642">
          <cell r="A642" t="str">
            <v>461300010000</v>
          </cell>
          <cell r="B642" t="str">
            <v>OSWEGO CITY SD</v>
          </cell>
          <cell r="C642">
            <v>963159</v>
          </cell>
          <cell r="D642">
            <v>27207</v>
          </cell>
          <cell r="E642">
            <v>255656</v>
          </cell>
          <cell r="F642" t="str">
            <v>N/A</v>
          </cell>
        </row>
        <row r="643">
          <cell r="A643" t="str">
            <v>461801040000</v>
          </cell>
          <cell r="B643" t="str">
            <v>PULASKI CSD</v>
          </cell>
          <cell r="C643">
            <v>242839</v>
          </cell>
          <cell r="D643">
            <v>0</v>
          </cell>
          <cell r="E643">
            <v>70511</v>
          </cell>
          <cell r="F643" t="str">
            <v>N/A</v>
          </cell>
        </row>
        <row r="644">
          <cell r="A644" t="str">
            <v>461901040000</v>
          </cell>
          <cell r="B644" t="str">
            <v>SANDY CREEK CSD</v>
          </cell>
          <cell r="C644">
            <v>235836</v>
          </cell>
          <cell r="D644">
            <v>0</v>
          </cell>
          <cell r="E644">
            <v>50677</v>
          </cell>
          <cell r="F644" t="str">
            <v>N/A</v>
          </cell>
        </row>
        <row r="645">
          <cell r="A645" t="str">
            <v>462001060000</v>
          </cell>
          <cell r="B645" t="str">
            <v>PHOENIX CSD</v>
          </cell>
          <cell r="C645">
            <v>374069</v>
          </cell>
          <cell r="D645">
            <v>0</v>
          </cell>
          <cell r="E645">
            <v>87156</v>
          </cell>
          <cell r="F645" t="str">
            <v>N/A</v>
          </cell>
        </row>
        <row r="646">
          <cell r="A646" t="str">
            <v>470202040000</v>
          </cell>
          <cell r="B646" t="str">
            <v>GILBERTSVILLE-MOUNT UPT</v>
          </cell>
          <cell r="C646">
            <v>91642</v>
          </cell>
          <cell r="D646">
            <v>0</v>
          </cell>
          <cell r="E646">
            <v>24783</v>
          </cell>
          <cell r="F646" t="str">
            <v>N/A</v>
          </cell>
        </row>
        <row r="647">
          <cell r="A647" t="str">
            <v>470501040000</v>
          </cell>
          <cell r="B647" t="str">
            <v>EDMESTON CSD</v>
          </cell>
          <cell r="C647">
            <v>119064</v>
          </cell>
          <cell r="D647">
            <v>0</v>
          </cell>
          <cell r="E647">
            <v>31465</v>
          </cell>
          <cell r="F647" t="str">
            <v>N/A</v>
          </cell>
        </row>
        <row r="648">
          <cell r="A648" t="str">
            <v>470801040000</v>
          </cell>
          <cell r="B648" t="str">
            <v>LAURENS CSD</v>
          </cell>
          <cell r="C648">
            <v>94794</v>
          </cell>
          <cell r="D648">
            <v>0</v>
          </cell>
          <cell r="E648">
            <v>21428</v>
          </cell>
          <cell r="F648" t="str">
            <v>N/A</v>
          </cell>
        </row>
        <row r="649">
          <cell r="A649" t="str">
            <v>470901040000</v>
          </cell>
          <cell r="B649" t="str">
            <v>SCHENEVUS CSD</v>
          </cell>
          <cell r="C649">
            <v>58054</v>
          </cell>
          <cell r="D649">
            <v>0</v>
          </cell>
          <cell r="E649">
            <v>16969</v>
          </cell>
          <cell r="F649" t="str">
            <v>N/A</v>
          </cell>
        </row>
        <row r="650">
          <cell r="A650" t="str">
            <v>471101040000</v>
          </cell>
          <cell r="B650" t="str">
            <v>MILFORD CSD</v>
          </cell>
          <cell r="C650">
            <v>92875</v>
          </cell>
          <cell r="D650">
            <v>0</v>
          </cell>
          <cell r="E650">
            <v>15963</v>
          </cell>
          <cell r="F650" t="str">
            <v>N/A</v>
          </cell>
        </row>
        <row r="651">
          <cell r="A651" t="str">
            <v>471201040000</v>
          </cell>
          <cell r="B651" t="str">
            <v>MORRIS CSD</v>
          </cell>
          <cell r="C651">
            <v>124682</v>
          </cell>
          <cell r="D651">
            <v>0</v>
          </cell>
          <cell r="E651">
            <v>17264</v>
          </cell>
          <cell r="F651" t="str">
            <v>N/A</v>
          </cell>
        </row>
        <row r="652">
          <cell r="A652" t="str">
            <v>471400010000</v>
          </cell>
          <cell r="B652" t="str">
            <v>ONEONTA CITY SD</v>
          </cell>
          <cell r="C652">
            <v>411854</v>
          </cell>
          <cell r="D652">
            <v>0</v>
          </cell>
          <cell r="E652">
            <v>89773</v>
          </cell>
          <cell r="F652" t="str">
            <v>N/A</v>
          </cell>
        </row>
        <row r="653">
          <cell r="A653" t="str">
            <v>471601040000</v>
          </cell>
          <cell r="B653" t="str">
            <v>OTEGO-UNADILLA CSD</v>
          </cell>
          <cell r="C653">
            <v>188012</v>
          </cell>
          <cell r="D653">
            <v>0</v>
          </cell>
          <cell r="E653">
            <v>73670</v>
          </cell>
          <cell r="F653" t="str">
            <v>N/A</v>
          </cell>
        </row>
        <row r="654">
          <cell r="A654" t="str">
            <v>471701040000</v>
          </cell>
          <cell r="B654" t="str">
            <v>COOPERSTOWN CSD</v>
          </cell>
          <cell r="C654">
            <v>174402</v>
          </cell>
          <cell r="D654">
            <v>2267</v>
          </cell>
          <cell r="E654">
            <v>47728</v>
          </cell>
          <cell r="F654" t="str">
            <v>N/A</v>
          </cell>
        </row>
        <row r="655">
          <cell r="A655" t="str">
            <v>472001040000</v>
          </cell>
          <cell r="B655" t="str">
            <v>RICHFIELD SPRINGS CSD</v>
          </cell>
          <cell r="C655">
            <v>141453</v>
          </cell>
          <cell r="D655">
            <v>0</v>
          </cell>
          <cell r="E655">
            <v>46286</v>
          </cell>
          <cell r="F655" t="str">
            <v>N/A</v>
          </cell>
        </row>
        <row r="656">
          <cell r="A656" t="str">
            <v>472202040000</v>
          </cell>
          <cell r="B656" t="str">
            <v>CHERRY VALLEY-SPRINGFIE</v>
          </cell>
          <cell r="C656">
            <v>133772</v>
          </cell>
          <cell r="D656">
            <v>0</v>
          </cell>
          <cell r="E656">
            <v>39516</v>
          </cell>
          <cell r="F656" t="str">
            <v>N/A</v>
          </cell>
        </row>
        <row r="657">
          <cell r="A657" t="str">
            <v>472506040000</v>
          </cell>
          <cell r="B657" t="str">
            <v>WORCESTER CSD</v>
          </cell>
          <cell r="C657">
            <v>99681</v>
          </cell>
          <cell r="D657">
            <v>0</v>
          </cell>
          <cell r="E657">
            <v>22345</v>
          </cell>
          <cell r="F657" t="str">
            <v>N/A</v>
          </cell>
        </row>
        <row r="658">
          <cell r="A658" t="str">
            <v>480101060000</v>
          </cell>
          <cell r="B658" t="str">
            <v>MAHOPAC CSD</v>
          </cell>
          <cell r="C658">
            <v>123418</v>
          </cell>
          <cell r="D658">
            <v>0</v>
          </cell>
          <cell r="E658">
            <v>112482</v>
          </cell>
          <cell r="F658" t="str">
            <v>N/A</v>
          </cell>
        </row>
        <row r="659">
          <cell r="A659" t="str">
            <v>480102060000</v>
          </cell>
          <cell r="B659" t="str">
            <v>CARMEL CSD</v>
          </cell>
          <cell r="C659">
            <v>167197</v>
          </cell>
          <cell r="D659">
            <v>6802</v>
          </cell>
          <cell r="E659">
            <v>136865</v>
          </cell>
          <cell r="F659" t="str">
            <v>N/A</v>
          </cell>
        </row>
        <row r="660">
          <cell r="A660" t="str">
            <v>480401040000</v>
          </cell>
          <cell r="B660" t="str">
            <v>HALDANE CSD</v>
          </cell>
          <cell r="C660">
            <v>29479</v>
          </cell>
          <cell r="D660">
            <v>0</v>
          </cell>
          <cell r="E660">
            <v>29852</v>
          </cell>
          <cell r="F660" t="str">
            <v>N/A</v>
          </cell>
        </row>
        <row r="661">
          <cell r="A661" t="str">
            <v>480404020000</v>
          </cell>
          <cell r="B661" t="str">
            <v>GARRISON UFSD</v>
          </cell>
          <cell r="C661">
            <v>30935</v>
          </cell>
          <cell r="D661">
            <v>0</v>
          </cell>
          <cell r="E661">
            <v>6391</v>
          </cell>
          <cell r="F661" t="str">
            <v>N/A</v>
          </cell>
        </row>
        <row r="662">
          <cell r="A662" t="str">
            <v>480503040000</v>
          </cell>
          <cell r="B662" t="str">
            <v>PUTNAM VALLEY CSD</v>
          </cell>
          <cell r="C662">
            <v>102403</v>
          </cell>
          <cell r="D662">
            <v>0</v>
          </cell>
          <cell r="E662">
            <v>29870</v>
          </cell>
          <cell r="F662" t="str">
            <v>N/A</v>
          </cell>
        </row>
        <row r="663">
          <cell r="A663" t="str">
            <v>480601060000</v>
          </cell>
          <cell r="B663" t="str">
            <v>BREWSTER CSD</v>
          </cell>
          <cell r="C663">
            <v>257058</v>
          </cell>
          <cell r="D663">
            <v>0</v>
          </cell>
          <cell r="E663">
            <v>65294</v>
          </cell>
          <cell r="F663" t="str">
            <v>N/A</v>
          </cell>
        </row>
        <row r="664">
          <cell r="A664" t="str">
            <v>490101040000</v>
          </cell>
          <cell r="B664" t="str">
            <v>BERLIN CSD</v>
          </cell>
          <cell r="C664">
            <v>168819</v>
          </cell>
          <cell r="D664">
            <v>0</v>
          </cell>
          <cell r="E664">
            <v>49375</v>
          </cell>
          <cell r="F664" t="str">
            <v>N/A</v>
          </cell>
        </row>
        <row r="665">
          <cell r="A665" t="str">
            <v>490202040000</v>
          </cell>
          <cell r="B665" t="str">
            <v>BRUNSWICK CSD (BRITTONK</v>
          </cell>
          <cell r="C665">
            <v>88127</v>
          </cell>
          <cell r="D665">
            <v>0</v>
          </cell>
          <cell r="E665">
            <v>36416</v>
          </cell>
          <cell r="F665" t="str">
            <v>N/A</v>
          </cell>
        </row>
        <row r="666">
          <cell r="A666" t="str">
            <v>490301060000</v>
          </cell>
          <cell r="B666" t="str">
            <v>EAST GREENBUSH CSD</v>
          </cell>
          <cell r="C666">
            <v>241305</v>
          </cell>
          <cell r="D666">
            <v>0</v>
          </cell>
          <cell r="E666">
            <v>110188</v>
          </cell>
          <cell r="F666" t="str">
            <v>N/A</v>
          </cell>
        </row>
        <row r="667">
          <cell r="A667" t="str">
            <v>490501060000</v>
          </cell>
          <cell r="B667" t="str">
            <v>HOOSICK FALLS CSD</v>
          </cell>
          <cell r="C667">
            <v>196012</v>
          </cell>
          <cell r="D667">
            <v>0</v>
          </cell>
          <cell r="E667">
            <v>70540</v>
          </cell>
          <cell r="F667" t="str">
            <v>N/A</v>
          </cell>
        </row>
        <row r="668">
          <cell r="A668" t="str">
            <v>490601060000</v>
          </cell>
          <cell r="B668" t="str">
            <v>LANSINGBURGH CSD</v>
          </cell>
          <cell r="C668">
            <v>774324</v>
          </cell>
          <cell r="D668">
            <v>0</v>
          </cell>
          <cell r="E668">
            <v>101729</v>
          </cell>
          <cell r="F668" t="str">
            <v>N/A</v>
          </cell>
        </row>
        <row r="669">
          <cell r="A669" t="str">
            <v>490801080000</v>
          </cell>
          <cell r="B669" t="str">
            <v>NORTH GREENBUSH COMN SD</v>
          </cell>
          <cell r="C669">
            <v>16327</v>
          </cell>
          <cell r="D669">
            <v>0</v>
          </cell>
          <cell r="E669">
            <v>5436</v>
          </cell>
          <cell r="F669" t="str">
            <v>N/A</v>
          </cell>
        </row>
        <row r="670">
          <cell r="A670" t="str">
            <v>490804020000</v>
          </cell>
          <cell r="B670" t="str">
            <v>WYNANTSKILL UFSD</v>
          </cell>
          <cell r="C670">
            <v>25972</v>
          </cell>
          <cell r="D670">
            <v>61216</v>
          </cell>
          <cell r="E670">
            <v>15357</v>
          </cell>
          <cell r="F670" t="str">
            <v>N/A</v>
          </cell>
        </row>
        <row r="671">
          <cell r="A671" t="str">
            <v>491200010000</v>
          </cell>
          <cell r="B671" t="str">
            <v>RENSSELAER CITY SD</v>
          </cell>
          <cell r="C671">
            <v>316829</v>
          </cell>
          <cell r="D671">
            <v>0</v>
          </cell>
          <cell r="E671">
            <v>85054</v>
          </cell>
          <cell r="F671" t="str">
            <v>N/A</v>
          </cell>
        </row>
        <row r="672">
          <cell r="A672" t="str">
            <v>491302060000</v>
          </cell>
          <cell r="B672" t="str">
            <v>AVERILL PARK CSD</v>
          </cell>
          <cell r="C672">
            <v>167398</v>
          </cell>
          <cell r="D672">
            <v>0</v>
          </cell>
          <cell r="E672">
            <v>84560</v>
          </cell>
          <cell r="F672" t="str">
            <v>N/A</v>
          </cell>
        </row>
        <row r="673">
          <cell r="A673" t="str">
            <v>491401040000</v>
          </cell>
          <cell r="B673" t="str">
            <v>HOOSIC VALLEY CSD</v>
          </cell>
          <cell r="C673">
            <v>98885</v>
          </cell>
          <cell r="D673">
            <v>0</v>
          </cell>
          <cell r="E673">
            <v>42219</v>
          </cell>
          <cell r="F673" t="str">
            <v>N/A</v>
          </cell>
        </row>
        <row r="674">
          <cell r="A674" t="str">
            <v>491501040000</v>
          </cell>
          <cell r="B674" t="str">
            <v>SCHODACK CSD</v>
          </cell>
          <cell r="C674">
            <v>99866</v>
          </cell>
          <cell r="D674">
            <v>0</v>
          </cell>
          <cell r="E674">
            <v>35276</v>
          </cell>
          <cell r="F674" t="str">
            <v>N/A</v>
          </cell>
        </row>
        <row r="675">
          <cell r="A675" t="str">
            <v>491700010000</v>
          </cell>
          <cell r="B675" t="str">
            <v>TROY CITY SD</v>
          </cell>
          <cell r="C675">
            <v>1423805</v>
          </cell>
          <cell r="D675">
            <v>79354</v>
          </cell>
          <cell r="E675">
            <v>460730</v>
          </cell>
          <cell r="F675" t="str">
            <v>N/A</v>
          </cell>
        </row>
        <row r="676">
          <cell r="A676" t="str">
            <v>491700860034</v>
          </cell>
          <cell r="B676" t="str">
            <v>ARK COMMUNITY CS</v>
          </cell>
          <cell r="C676">
            <v>120626</v>
          </cell>
          <cell r="D676">
            <v>0</v>
          </cell>
          <cell r="E676">
            <v>10084</v>
          </cell>
          <cell r="F676" t="str">
            <v>N/A</v>
          </cell>
        </row>
        <row r="677">
          <cell r="A677" t="str">
            <v>491700860931</v>
          </cell>
          <cell r="B677" t="str">
            <v>TRUE NORTH TROY PREP CS</v>
          </cell>
          <cell r="C677">
            <v>191075</v>
          </cell>
          <cell r="D677">
            <v>0</v>
          </cell>
          <cell r="E677">
            <v>5785</v>
          </cell>
          <cell r="F677" t="str">
            <v>N/A</v>
          </cell>
        </row>
        <row r="678">
          <cell r="A678" t="str">
            <v>500101060000</v>
          </cell>
          <cell r="B678" t="str">
            <v>CLARKSTOWN CSD</v>
          </cell>
          <cell r="C678">
            <v>237692</v>
          </cell>
          <cell r="D678">
            <v>29474</v>
          </cell>
          <cell r="E678">
            <v>213847</v>
          </cell>
          <cell r="F678" t="str">
            <v>N/A</v>
          </cell>
        </row>
        <row r="679">
          <cell r="A679" t="str">
            <v>500108030000</v>
          </cell>
          <cell r="B679" t="str">
            <v>NANUET UFSD</v>
          </cell>
          <cell r="C679">
            <v>77072</v>
          </cell>
          <cell r="D679">
            <v>0</v>
          </cell>
          <cell r="E679">
            <v>43012</v>
          </cell>
          <cell r="F679" t="str">
            <v>N/A</v>
          </cell>
        </row>
        <row r="680">
          <cell r="A680" t="str">
            <v>500201060000</v>
          </cell>
          <cell r="B680" t="str">
            <v>HAVERSTRAW-STONY POINT</v>
          </cell>
          <cell r="C680">
            <v>960632</v>
          </cell>
          <cell r="D680">
            <v>0</v>
          </cell>
          <cell r="E680">
            <v>328754</v>
          </cell>
          <cell r="F680" t="str">
            <v>N/A</v>
          </cell>
        </row>
        <row r="681">
          <cell r="A681" t="str">
            <v>500301060000</v>
          </cell>
          <cell r="B681" t="str">
            <v>SOUTH ORANGETOWN CSD</v>
          </cell>
          <cell r="C681">
            <v>263427</v>
          </cell>
          <cell r="D681">
            <v>0</v>
          </cell>
          <cell r="E681">
            <v>60535</v>
          </cell>
          <cell r="F681" t="str">
            <v>N/A</v>
          </cell>
        </row>
        <row r="682">
          <cell r="A682" t="str">
            <v>500304030000</v>
          </cell>
          <cell r="B682" t="str">
            <v>NYACK UFSD</v>
          </cell>
          <cell r="C682">
            <v>247014</v>
          </cell>
          <cell r="D682">
            <v>170045</v>
          </cell>
          <cell r="E682">
            <v>97569</v>
          </cell>
          <cell r="F682" t="str">
            <v>N/A</v>
          </cell>
        </row>
        <row r="683">
          <cell r="A683" t="str">
            <v>500308030000</v>
          </cell>
          <cell r="B683" t="str">
            <v>PEARL RIVER UFSD</v>
          </cell>
          <cell r="C683">
            <v>75262</v>
          </cell>
          <cell r="D683">
            <v>0</v>
          </cell>
          <cell r="E683">
            <v>51384</v>
          </cell>
          <cell r="F683" t="str">
            <v>N/A</v>
          </cell>
        </row>
        <row r="684">
          <cell r="A684" t="str">
            <v>500401060000</v>
          </cell>
          <cell r="B684" t="str">
            <v>RAMAPO CSD (SUFFERN)</v>
          </cell>
          <cell r="C684">
            <v>331564</v>
          </cell>
          <cell r="D684">
            <v>0</v>
          </cell>
          <cell r="E684">
            <v>106998</v>
          </cell>
          <cell r="F684" t="str">
            <v>N/A</v>
          </cell>
        </row>
        <row r="685">
          <cell r="A685" t="str">
            <v>500402060000</v>
          </cell>
          <cell r="B685" t="str">
            <v>EAST RAMAPO CSD (SPRING</v>
          </cell>
          <cell r="C685">
            <v>11027305</v>
          </cell>
          <cell r="D685">
            <v>0</v>
          </cell>
          <cell r="E685">
            <v>1094382</v>
          </cell>
          <cell r="F685" t="str">
            <v>N/A</v>
          </cell>
        </row>
        <row r="686">
          <cell r="A686" t="str">
            <v>510101040000</v>
          </cell>
          <cell r="B686" t="str">
            <v>BRASHER FALLS CSD</v>
          </cell>
          <cell r="C686">
            <v>244959</v>
          </cell>
          <cell r="D686">
            <v>0</v>
          </cell>
          <cell r="E686">
            <v>83183</v>
          </cell>
          <cell r="F686" t="str">
            <v>N/A</v>
          </cell>
        </row>
        <row r="687">
          <cell r="A687" t="str">
            <v>510201060000</v>
          </cell>
          <cell r="B687" t="str">
            <v>CANTON CSD</v>
          </cell>
          <cell r="C687">
            <v>304219</v>
          </cell>
          <cell r="D687">
            <v>13604</v>
          </cell>
          <cell r="E687">
            <v>87851</v>
          </cell>
          <cell r="F687" t="str">
            <v>N/A</v>
          </cell>
        </row>
        <row r="688">
          <cell r="A688" t="str">
            <v>510401040000</v>
          </cell>
          <cell r="B688" t="str">
            <v>CLIFTON-FINE CSD</v>
          </cell>
          <cell r="C688">
            <v>91520</v>
          </cell>
          <cell r="D688">
            <v>0</v>
          </cell>
          <cell r="E688">
            <v>32771</v>
          </cell>
          <cell r="F688" t="str">
            <v>N/A</v>
          </cell>
        </row>
        <row r="689">
          <cell r="A689" t="str">
            <v>510501040000</v>
          </cell>
          <cell r="B689" t="str">
            <v>COLTON-PIERREPONT CSD</v>
          </cell>
          <cell r="C689">
            <v>81898</v>
          </cell>
          <cell r="D689">
            <v>0</v>
          </cell>
          <cell r="E689">
            <v>17340</v>
          </cell>
          <cell r="F689" t="str">
            <v>N/A</v>
          </cell>
        </row>
        <row r="690">
          <cell r="A690" t="str">
            <v>511101060000</v>
          </cell>
          <cell r="B690" t="str">
            <v>GOUVERNEUR CSD</v>
          </cell>
          <cell r="C690">
            <v>505046</v>
          </cell>
          <cell r="D690">
            <v>0</v>
          </cell>
          <cell r="E690">
            <v>125012</v>
          </cell>
          <cell r="F690" t="str">
            <v>N/A</v>
          </cell>
        </row>
        <row r="691">
          <cell r="A691" t="str">
            <v>511201040000</v>
          </cell>
          <cell r="B691" t="str">
            <v>HAMMOND CSD</v>
          </cell>
          <cell r="C691">
            <v>82492</v>
          </cell>
          <cell r="D691">
            <v>0</v>
          </cell>
          <cell r="E691">
            <v>19696</v>
          </cell>
          <cell r="F691" t="str">
            <v>N/A</v>
          </cell>
        </row>
        <row r="692">
          <cell r="A692" t="str">
            <v>511301040000</v>
          </cell>
          <cell r="B692" t="str">
            <v>HERMON-DEKALB CSD</v>
          </cell>
          <cell r="C692">
            <v>139500</v>
          </cell>
          <cell r="D692">
            <v>0</v>
          </cell>
          <cell r="E692">
            <v>36086</v>
          </cell>
          <cell r="F692" t="str">
            <v>N/A</v>
          </cell>
        </row>
        <row r="693">
          <cell r="A693" t="str">
            <v>511602040000</v>
          </cell>
          <cell r="B693" t="str">
            <v>LISBON CSD</v>
          </cell>
          <cell r="C693">
            <v>160298</v>
          </cell>
          <cell r="D693">
            <v>0</v>
          </cell>
          <cell r="E693">
            <v>39803</v>
          </cell>
          <cell r="F693" t="str">
            <v>N/A</v>
          </cell>
        </row>
        <row r="694">
          <cell r="A694" t="str">
            <v>511901040000</v>
          </cell>
          <cell r="B694" t="str">
            <v>MADRID-WADDINGTON CSD</v>
          </cell>
          <cell r="C694">
            <v>141935</v>
          </cell>
          <cell r="D694">
            <v>0</v>
          </cell>
          <cell r="E694">
            <v>39085</v>
          </cell>
          <cell r="F694" t="str">
            <v>N/A</v>
          </cell>
        </row>
        <row r="695">
          <cell r="A695" t="str">
            <v>512001060000</v>
          </cell>
          <cell r="B695" t="str">
            <v>MASSENA CSD</v>
          </cell>
          <cell r="C695">
            <v>720145</v>
          </cell>
          <cell r="D695">
            <v>0</v>
          </cell>
          <cell r="E695">
            <v>167455</v>
          </cell>
          <cell r="F695" t="str">
            <v>N/A</v>
          </cell>
        </row>
        <row r="696">
          <cell r="A696" t="str">
            <v>512101040000</v>
          </cell>
          <cell r="B696" t="str">
            <v>MORRISTOWN CSD</v>
          </cell>
          <cell r="C696">
            <v>160704</v>
          </cell>
          <cell r="D696">
            <v>0</v>
          </cell>
          <cell r="E696">
            <v>31658</v>
          </cell>
          <cell r="F696" t="str">
            <v>N/A</v>
          </cell>
        </row>
        <row r="697">
          <cell r="A697" t="str">
            <v>512201040000</v>
          </cell>
          <cell r="B697" t="str">
            <v>NORWOOD-NORFOLK CSD</v>
          </cell>
          <cell r="C697">
            <v>273177</v>
          </cell>
          <cell r="D697">
            <v>0</v>
          </cell>
          <cell r="E697">
            <v>70665</v>
          </cell>
          <cell r="F697" t="str">
            <v>N/A</v>
          </cell>
        </row>
        <row r="698">
          <cell r="A698" t="str">
            <v>512300010000</v>
          </cell>
          <cell r="B698" t="str">
            <v>OGDENSBURG CITY SD</v>
          </cell>
          <cell r="C698">
            <v>468340</v>
          </cell>
          <cell r="D698">
            <v>0</v>
          </cell>
          <cell r="E698">
            <v>124252</v>
          </cell>
          <cell r="F698" t="str">
            <v>N/A</v>
          </cell>
        </row>
        <row r="699">
          <cell r="A699" t="str">
            <v>512404040000</v>
          </cell>
          <cell r="B699" t="str">
            <v>HEUVELTON CSD</v>
          </cell>
          <cell r="C699">
            <v>194169</v>
          </cell>
          <cell r="D699">
            <v>0</v>
          </cell>
          <cell r="E699">
            <v>61183</v>
          </cell>
          <cell r="F699" t="str">
            <v>N/A</v>
          </cell>
        </row>
        <row r="700">
          <cell r="A700" t="str">
            <v>512501040000</v>
          </cell>
          <cell r="B700" t="str">
            <v>PARISHVILLE-HOPKINTON C</v>
          </cell>
          <cell r="C700">
            <v>104890</v>
          </cell>
          <cell r="D700">
            <v>0</v>
          </cell>
          <cell r="E700">
            <v>30185</v>
          </cell>
          <cell r="F700" t="str">
            <v>N/A</v>
          </cell>
        </row>
        <row r="701">
          <cell r="A701" t="str">
            <v>512902060000</v>
          </cell>
          <cell r="B701" t="str">
            <v>POTSDAM CSD</v>
          </cell>
          <cell r="C701">
            <v>302694</v>
          </cell>
          <cell r="D701">
            <v>0</v>
          </cell>
          <cell r="E701">
            <v>99789</v>
          </cell>
          <cell r="F701" t="str">
            <v>N/A</v>
          </cell>
        </row>
        <row r="702">
          <cell r="A702" t="str">
            <v>513102040000</v>
          </cell>
          <cell r="B702" t="str">
            <v>EDWARDS-KNOX CSD</v>
          </cell>
          <cell r="C702">
            <v>149346</v>
          </cell>
          <cell r="D702">
            <v>0</v>
          </cell>
          <cell r="E702">
            <v>52222</v>
          </cell>
          <cell r="F702" t="str">
            <v>N/A</v>
          </cell>
        </row>
        <row r="703">
          <cell r="A703" t="str">
            <v>520101060000</v>
          </cell>
          <cell r="B703" t="str">
            <v>BURNT HILLS-BALLSTON LA</v>
          </cell>
          <cell r="C703">
            <v>250070</v>
          </cell>
          <cell r="D703">
            <v>56682</v>
          </cell>
          <cell r="E703">
            <v>76583</v>
          </cell>
          <cell r="F703" t="str">
            <v>N/A</v>
          </cell>
        </row>
        <row r="704">
          <cell r="A704" t="str">
            <v>520302060000</v>
          </cell>
          <cell r="B704" t="str">
            <v>SHENENDEHOWA CSD</v>
          </cell>
          <cell r="C704">
            <v>297799</v>
          </cell>
          <cell r="D704">
            <v>0</v>
          </cell>
          <cell r="E704">
            <v>233987</v>
          </cell>
          <cell r="F704" t="str">
            <v>N/A</v>
          </cell>
        </row>
        <row r="705">
          <cell r="A705" t="str">
            <v>520401040000</v>
          </cell>
          <cell r="B705" t="str">
            <v>CORINTH CSD</v>
          </cell>
          <cell r="C705">
            <v>182107</v>
          </cell>
          <cell r="D705">
            <v>0</v>
          </cell>
          <cell r="E705">
            <v>62711</v>
          </cell>
          <cell r="F705" t="str">
            <v>N/A</v>
          </cell>
        </row>
        <row r="706">
          <cell r="A706" t="str">
            <v>520601080000</v>
          </cell>
          <cell r="B706" t="str">
            <v>EDINBURG COMN SD</v>
          </cell>
          <cell r="C706">
            <v>33888</v>
          </cell>
          <cell r="D706">
            <v>0</v>
          </cell>
          <cell r="E706">
            <v>13057</v>
          </cell>
          <cell r="F706" t="str">
            <v>N/A</v>
          </cell>
        </row>
        <row r="707">
          <cell r="A707" t="str">
            <v>520701040000</v>
          </cell>
          <cell r="B707" t="str">
            <v>GALWAY CSD</v>
          </cell>
          <cell r="C707">
            <v>109137</v>
          </cell>
          <cell r="D707">
            <v>0</v>
          </cell>
          <cell r="E707">
            <v>40703</v>
          </cell>
          <cell r="F707" t="str">
            <v>N/A</v>
          </cell>
        </row>
        <row r="708">
          <cell r="A708" t="str">
            <v>521200050000</v>
          </cell>
          <cell r="B708" t="str">
            <v>MECHANICVILLE CITY SD</v>
          </cell>
          <cell r="C708">
            <v>207712</v>
          </cell>
          <cell r="D708">
            <v>0</v>
          </cell>
          <cell r="E708">
            <v>50416</v>
          </cell>
          <cell r="F708" t="str">
            <v>N/A</v>
          </cell>
        </row>
        <row r="709">
          <cell r="A709" t="str">
            <v>521301060000</v>
          </cell>
          <cell r="B709" t="str">
            <v>BALLSTON SPA CSD</v>
          </cell>
          <cell r="C709">
            <v>365622</v>
          </cell>
          <cell r="D709">
            <v>40811</v>
          </cell>
          <cell r="E709">
            <v>124282</v>
          </cell>
          <cell r="F709" t="str">
            <v>N/A</v>
          </cell>
        </row>
        <row r="710">
          <cell r="A710" t="str">
            <v>521401040000</v>
          </cell>
          <cell r="B710" t="str">
            <v>SOUTH GLENS FALLS CSD</v>
          </cell>
          <cell r="C710">
            <v>262617</v>
          </cell>
          <cell r="D710">
            <v>0</v>
          </cell>
          <cell r="E710">
            <v>91320</v>
          </cell>
          <cell r="F710" t="str">
            <v>N/A</v>
          </cell>
        </row>
        <row r="711">
          <cell r="A711" t="str">
            <v>521701040000</v>
          </cell>
          <cell r="B711" t="str">
            <v>SCHUYLERVILLE CSD</v>
          </cell>
          <cell r="C711">
            <v>135519</v>
          </cell>
          <cell r="D711">
            <v>0</v>
          </cell>
          <cell r="E711">
            <v>61124</v>
          </cell>
          <cell r="F711" t="str">
            <v>N/A</v>
          </cell>
        </row>
        <row r="712">
          <cell r="A712" t="str">
            <v>521800010000</v>
          </cell>
          <cell r="B712" t="str">
            <v>SARATOGA SPRINGS CITY S</v>
          </cell>
          <cell r="C712">
            <v>517295</v>
          </cell>
          <cell r="D712">
            <v>13604</v>
          </cell>
          <cell r="E712">
            <v>238948</v>
          </cell>
          <cell r="F712" t="str">
            <v>N/A</v>
          </cell>
        </row>
        <row r="713">
          <cell r="A713" t="str">
            <v>522001040000</v>
          </cell>
          <cell r="B713" t="str">
            <v>STILLWATER CSD</v>
          </cell>
          <cell r="C713">
            <v>116048</v>
          </cell>
          <cell r="D713">
            <v>0</v>
          </cell>
          <cell r="E713">
            <v>38345</v>
          </cell>
          <cell r="F713" t="str">
            <v>N/A</v>
          </cell>
        </row>
        <row r="714">
          <cell r="A714" t="str">
            <v>522101030000</v>
          </cell>
          <cell r="B714" t="str">
            <v>WATERFORD-HALFMOON UFSD</v>
          </cell>
          <cell r="C714">
            <v>90300</v>
          </cell>
          <cell r="D714">
            <v>0</v>
          </cell>
          <cell r="E714">
            <v>26031</v>
          </cell>
          <cell r="F714" t="str">
            <v>N/A</v>
          </cell>
        </row>
        <row r="715">
          <cell r="A715" t="str">
            <v>530101040000</v>
          </cell>
          <cell r="B715" t="str">
            <v>DUANESBURG CSD</v>
          </cell>
          <cell r="C715">
            <v>73460</v>
          </cell>
          <cell r="D715">
            <v>0</v>
          </cell>
          <cell r="E715">
            <v>33389</v>
          </cell>
          <cell r="F715" t="str">
            <v>N/A</v>
          </cell>
        </row>
        <row r="716">
          <cell r="A716" t="str">
            <v>530202060000</v>
          </cell>
          <cell r="B716" t="str">
            <v>SCOTIA-GLENVILLE CSD</v>
          </cell>
          <cell r="C716">
            <v>236664</v>
          </cell>
          <cell r="D716">
            <v>0</v>
          </cell>
          <cell r="E716">
            <v>83945</v>
          </cell>
          <cell r="F716" t="str">
            <v>N/A</v>
          </cell>
        </row>
        <row r="717">
          <cell r="A717" t="str">
            <v>530301060000</v>
          </cell>
          <cell r="B717" t="str">
            <v>NISKAYUNA CSD</v>
          </cell>
          <cell r="C717">
            <v>117949</v>
          </cell>
          <cell r="D717">
            <v>0</v>
          </cell>
          <cell r="E717">
            <v>85262</v>
          </cell>
          <cell r="F717" t="str">
            <v>N/A</v>
          </cell>
        </row>
        <row r="718">
          <cell r="A718" t="str">
            <v>530501060000</v>
          </cell>
          <cell r="B718" t="str">
            <v>SCHALMONT CSD</v>
          </cell>
          <cell r="C718">
            <v>148859</v>
          </cell>
          <cell r="D718">
            <v>0</v>
          </cell>
          <cell r="E718">
            <v>45032</v>
          </cell>
          <cell r="F718" t="str">
            <v>N/A</v>
          </cell>
        </row>
        <row r="719">
          <cell r="A719" t="str">
            <v>530515060000</v>
          </cell>
          <cell r="B719" t="str">
            <v>ROTTERDAM-MOHONASEN CSD</v>
          </cell>
          <cell r="C719">
            <v>253936</v>
          </cell>
          <cell r="D719">
            <v>0</v>
          </cell>
          <cell r="E719">
            <v>106720</v>
          </cell>
          <cell r="F719" t="str">
            <v>N/A</v>
          </cell>
        </row>
        <row r="720">
          <cell r="A720" t="str">
            <v>530600010000</v>
          </cell>
          <cell r="B720" t="str">
            <v>SCHENECTADY CITY SD</v>
          </cell>
          <cell r="C720">
            <v>4142774</v>
          </cell>
          <cell r="D720">
            <v>249399</v>
          </cell>
          <cell r="E720">
            <v>655885</v>
          </cell>
          <cell r="F720" t="str">
            <v>N/A</v>
          </cell>
        </row>
        <row r="721">
          <cell r="A721" t="str">
            <v>540801040000</v>
          </cell>
          <cell r="B721" t="str">
            <v>GILBOA-CONESVILLE CSD</v>
          </cell>
          <cell r="C721">
            <v>81170</v>
          </cell>
          <cell r="D721">
            <v>0</v>
          </cell>
          <cell r="E721">
            <v>26091</v>
          </cell>
          <cell r="F721" t="str">
            <v>N/A</v>
          </cell>
        </row>
        <row r="722">
          <cell r="A722" t="str">
            <v>540901040000</v>
          </cell>
          <cell r="B722" t="str">
            <v>JEFFERSON CSD</v>
          </cell>
          <cell r="C722">
            <v>87073</v>
          </cell>
          <cell r="D722">
            <v>0</v>
          </cell>
          <cell r="E722">
            <v>20083</v>
          </cell>
          <cell r="F722" t="str">
            <v>N/A</v>
          </cell>
        </row>
        <row r="723">
          <cell r="A723" t="str">
            <v>541001040000</v>
          </cell>
          <cell r="B723" t="str">
            <v>MIDDLEBURGH CSD</v>
          </cell>
          <cell r="C723">
            <v>217519</v>
          </cell>
          <cell r="D723">
            <v>0</v>
          </cell>
          <cell r="E723">
            <v>45190</v>
          </cell>
          <cell r="F723" t="str">
            <v>N/A</v>
          </cell>
        </row>
        <row r="724">
          <cell r="A724" t="str">
            <v>541102060000</v>
          </cell>
          <cell r="B724" t="str">
            <v>COBLESKILL-RICHMONDVILL</v>
          </cell>
          <cell r="C724">
            <v>304025</v>
          </cell>
          <cell r="D724">
            <v>0</v>
          </cell>
          <cell r="E724">
            <v>112586</v>
          </cell>
          <cell r="F724" t="str">
            <v>N/A</v>
          </cell>
        </row>
        <row r="725">
          <cell r="A725" t="str">
            <v>541201040000</v>
          </cell>
          <cell r="B725" t="str">
            <v>SCHOHARIE CSD</v>
          </cell>
          <cell r="C725">
            <v>93253</v>
          </cell>
          <cell r="D725">
            <v>0</v>
          </cell>
          <cell r="E725">
            <v>61343</v>
          </cell>
          <cell r="F725" t="str">
            <v>N/A</v>
          </cell>
        </row>
        <row r="726">
          <cell r="A726" t="str">
            <v>541401040000</v>
          </cell>
          <cell r="B726" t="str">
            <v>SHARON SPRINGS CSD</v>
          </cell>
          <cell r="C726">
            <v>96592</v>
          </cell>
          <cell r="D726">
            <v>0</v>
          </cell>
          <cell r="E726">
            <v>15982</v>
          </cell>
          <cell r="F726" t="str">
            <v>N/A</v>
          </cell>
        </row>
        <row r="727">
          <cell r="A727" t="str">
            <v>550101040000</v>
          </cell>
          <cell r="B727" t="str">
            <v>ODESSA-MONTOUR CSD</v>
          </cell>
          <cell r="C727">
            <v>217070</v>
          </cell>
          <cell r="D727">
            <v>0</v>
          </cell>
          <cell r="E727">
            <v>54291</v>
          </cell>
          <cell r="F727" t="str">
            <v>N/A</v>
          </cell>
        </row>
        <row r="728">
          <cell r="A728" t="str">
            <v>550301060000</v>
          </cell>
          <cell r="B728" t="str">
            <v>WATKINS GLEN CSD</v>
          </cell>
          <cell r="C728">
            <v>229311</v>
          </cell>
          <cell r="D728">
            <v>0</v>
          </cell>
          <cell r="E728">
            <v>74573</v>
          </cell>
          <cell r="F728" t="str">
            <v>N/A</v>
          </cell>
        </row>
        <row r="729">
          <cell r="A729" t="str">
            <v>560501040000</v>
          </cell>
          <cell r="B729" t="str">
            <v>SOUTH SENECA CSD</v>
          </cell>
          <cell r="C729">
            <v>221410</v>
          </cell>
          <cell r="D729">
            <v>0</v>
          </cell>
          <cell r="E729">
            <v>41843</v>
          </cell>
          <cell r="F729" t="str">
            <v>N/A</v>
          </cell>
        </row>
        <row r="730">
          <cell r="A730" t="str">
            <v>560603040000</v>
          </cell>
          <cell r="B730" t="str">
            <v>ROMULUS CSD</v>
          </cell>
          <cell r="C730">
            <v>145797</v>
          </cell>
          <cell r="D730">
            <v>244865</v>
          </cell>
          <cell r="E730">
            <v>32088</v>
          </cell>
          <cell r="F730" t="str">
            <v>N/A</v>
          </cell>
        </row>
        <row r="731">
          <cell r="A731" t="str">
            <v>560701060000</v>
          </cell>
          <cell r="B731" t="str">
            <v>SENECA FALLS CSD</v>
          </cell>
          <cell r="C731">
            <v>179186</v>
          </cell>
          <cell r="D731">
            <v>0</v>
          </cell>
          <cell r="E731">
            <v>73731</v>
          </cell>
          <cell r="F731" t="str">
            <v>N/A</v>
          </cell>
        </row>
        <row r="732">
          <cell r="A732" t="str">
            <v>561006060000</v>
          </cell>
          <cell r="B732" t="str">
            <v>WATERLOO CSD</v>
          </cell>
          <cell r="C732">
            <v>464692</v>
          </cell>
          <cell r="D732">
            <v>0</v>
          </cell>
          <cell r="E732">
            <v>93420</v>
          </cell>
          <cell r="F732" t="str">
            <v>N/A</v>
          </cell>
        </row>
        <row r="733">
          <cell r="A733" t="str">
            <v>570101040000</v>
          </cell>
          <cell r="B733" t="str">
            <v>ADDISON CSD</v>
          </cell>
          <cell r="C733">
            <v>406116</v>
          </cell>
          <cell r="D733">
            <v>0</v>
          </cell>
          <cell r="E733">
            <v>118261</v>
          </cell>
          <cell r="F733" t="str">
            <v>N/A</v>
          </cell>
        </row>
        <row r="734">
          <cell r="A734" t="str">
            <v>570201040000</v>
          </cell>
          <cell r="B734" t="str">
            <v>AVOCA CSD</v>
          </cell>
          <cell r="C734">
            <v>151432</v>
          </cell>
          <cell r="D734">
            <v>0</v>
          </cell>
          <cell r="E734">
            <v>42162</v>
          </cell>
          <cell r="F734" t="str">
            <v>N/A</v>
          </cell>
        </row>
        <row r="735">
          <cell r="A735" t="str">
            <v>570302060000</v>
          </cell>
          <cell r="B735" t="str">
            <v>BATH CSD</v>
          </cell>
          <cell r="C735">
            <v>353103</v>
          </cell>
          <cell r="D735">
            <v>115631</v>
          </cell>
          <cell r="E735">
            <v>98798</v>
          </cell>
          <cell r="F735" t="str">
            <v>N/A</v>
          </cell>
        </row>
        <row r="736">
          <cell r="A736" t="str">
            <v>570401040000</v>
          </cell>
          <cell r="B736" t="str">
            <v>BRADFORD CSD</v>
          </cell>
          <cell r="C736">
            <v>75117</v>
          </cell>
          <cell r="D736">
            <v>0</v>
          </cell>
          <cell r="E736">
            <v>18444</v>
          </cell>
          <cell r="F736" t="str">
            <v>N/A</v>
          </cell>
        </row>
        <row r="737">
          <cell r="A737" t="str">
            <v>570603040000</v>
          </cell>
          <cell r="B737" t="str">
            <v>CAMPBELL-SAVONA CSD</v>
          </cell>
          <cell r="C737">
            <v>168830</v>
          </cell>
          <cell r="D737">
            <v>0</v>
          </cell>
          <cell r="E737">
            <v>63493</v>
          </cell>
          <cell r="F737" t="str">
            <v>N/A</v>
          </cell>
        </row>
        <row r="738">
          <cell r="A738" t="str">
            <v>571000010000</v>
          </cell>
          <cell r="B738" t="str">
            <v>CORNING CITY SD</v>
          </cell>
          <cell r="C738">
            <v>855472</v>
          </cell>
          <cell r="D738">
            <v>0</v>
          </cell>
          <cell r="E738">
            <v>213827</v>
          </cell>
          <cell r="F738" t="str">
            <v>N/A</v>
          </cell>
        </row>
        <row r="739">
          <cell r="A739" t="str">
            <v>571502060000</v>
          </cell>
          <cell r="B739" t="str">
            <v>CANISTEO-GREENWOOD CSD</v>
          </cell>
          <cell r="C739">
            <v>171437</v>
          </cell>
          <cell r="D739">
            <v>0</v>
          </cell>
          <cell r="E739">
            <v>55997</v>
          </cell>
          <cell r="F739" t="str">
            <v>N/A</v>
          </cell>
        </row>
        <row r="740">
          <cell r="A740" t="str">
            <v>571800010000</v>
          </cell>
          <cell r="B740" t="str">
            <v>HORNELL CITY SD</v>
          </cell>
          <cell r="C740">
            <v>587005</v>
          </cell>
          <cell r="D740">
            <v>0</v>
          </cell>
          <cell r="E740">
            <v>124226</v>
          </cell>
          <cell r="F740" t="str">
            <v>N/A</v>
          </cell>
        </row>
        <row r="741">
          <cell r="A741" t="str">
            <v>571901040000</v>
          </cell>
          <cell r="B741" t="str">
            <v>ARKPORT CSD</v>
          </cell>
          <cell r="C741">
            <v>61341</v>
          </cell>
          <cell r="D741">
            <v>0</v>
          </cell>
          <cell r="E741">
            <v>22758</v>
          </cell>
          <cell r="F741" t="str">
            <v>N/A</v>
          </cell>
        </row>
        <row r="742">
          <cell r="A742" t="str">
            <v>572301040000</v>
          </cell>
          <cell r="B742" t="str">
            <v>PRATTSBURGH CSD</v>
          </cell>
          <cell r="C742">
            <v>128938</v>
          </cell>
          <cell r="D742">
            <v>0</v>
          </cell>
          <cell r="E742">
            <v>36897</v>
          </cell>
          <cell r="F742" t="str">
            <v>N/A</v>
          </cell>
        </row>
        <row r="743">
          <cell r="A743" t="str">
            <v>572702040000</v>
          </cell>
          <cell r="B743" t="str">
            <v>JASPER-TROUPSBURG CSD</v>
          </cell>
          <cell r="C743">
            <v>358727</v>
          </cell>
          <cell r="D743">
            <v>0</v>
          </cell>
          <cell r="E743">
            <v>68170</v>
          </cell>
          <cell r="F743" t="str">
            <v>N/A</v>
          </cell>
        </row>
        <row r="744">
          <cell r="A744" t="str">
            <v>572901040000</v>
          </cell>
          <cell r="B744" t="str">
            <v>HAMMONDSPORT CSD</v>
          </cell>
          <cell r="C744">
            <v>130541</v>
          </cell>
          <cell r="D744">
            <v>0</v>
          </cell>
          <cell r="E744">
            <v>42897</v>
          </cell>
          <cell r="F744" t="str">
            <v>N/A</v>
          </cell>
        </row>
        <row r="745">
          <cell r="A745" t="str">
            <v>573002040000</v>
          </cell>
          <cell r="B745" t="str">
            <v>WAYLAND-COHOCTON CSD</v>
          </cell>
          <cell r="C745">
            <v>304398</v>
          </cell>
          <cell r="D745">
            <v>0</v>
          </cell>
          <cell r="E745">
            <v>81616</v>
          </cell>
          <cell r="F745" t="str">
            <v>N/A</v>
          </cell>
        </row>
        <row r="746">
          <cell r="A746" t="str">
            <v>580101030000</v>
          </cell>
          <cell r="B746" t="str">
            <v>BABYLON UFSD</v>
          </cell>
          <cell r="C746">
            <v>54215</v>
          </cell>
          <cell r="D746">
            <v>0</v>
          </cell>
          <cell r="E746">
            <v>44570</v>
          </cell>
          <cell r="F746" t="str">
            <v>N/A</v>
          </cell>
        </row>
        <row r="747">
          <cell r="A747" t="str">
            <v>580102030000</v>
          </cell>
          <cell r="B747" t="str">
            <v>WEST BABYLON UFSD</v>
          </cell>
          <cell r="C747">
            <v>222614</v>
          </cell>
          <cell r="D747">
            <v>0</v>
          </cell>
          <cell r="E747">
            <v>118780</v>
          </cell>
          <cell r="F747" t="str">
            <v>N/A</v>
          </cell>
        </row>
        <row r="748">
          <cell r="A748" t="str">
            <v>580103030000</v>
          </cell>
          <cell r="B748" t="str">
            <v>NORTH BABYLON UFSD</v>
          </cell>
          <cell r="C748">
            <v>335984</v>
          </cell>
          <cell r="D748">
            <v>13604</v>
          </cell>
          <cell r="E748">
            <v>149912</v>
          </cell>
          <cell r="F748" t="str">
            <v>N/A</v>
          </cell>
        </row>
        <row r="749">
          <cell r="A749" t="str">
            <v>580104030000</v>
          </cell>
          <cell r="B749" t="str">
            <v>LINDENHURST UFSD</v>
          </cell>
          <cell r="C749">
            <v>452848</v>
          </cell>
          <cell r="D749">
            <v>0</v>
          </cell>
          <cell r="E749">
            <v>212593</v>
          </cell>
          <cell r="F749" t="str">
            <v>N/A</v>
          </cell>
        </row>
        <row r="750">
          <cell r="A750" t="str">
            <v>580105030000</v>
          </cell>
          <cell r="B750" t="str">
            <v>COPIAGUE UFSD</v>
          </cell>
          <cell r="C750">
            <v>659194</v>
          </cell>
          <cell r="D750">
            <v>0</v>
          </cell>
          <cell r="E750">
            <v>165000</v>
          </cell>
          <cell r="F750" t="str">
            <v>N/A</v>
          </cell>
        </row>
        <row r="751">
          <cell r="A751" t="str">
            <v>580106030000</v>
          </cell>
          <cell r="B751" t="str">
            <v>AMITYVILLE UFSD</v>
          </cell>
          <cell r="C751">
            <v>465012</v>
          </cell>
          <cell r="D751">
            <v>81622</v>
          </cell>
          <cell r="E751">
            <v>116227</v>
          </cell>
          <cell r="F751" t="str">
            <v>N/A</v>
          </cell>
        </row>
        <row r="752">
          <cell r="A752" t="str">
            <v>580107030000</v>
          </cell>
          <cell r="B752" t="str">
            <v>DEER PARK UFSD</v>
          </cell>
          <cell r="C752">
            <v>311065</v>
          </cell>
          <cell r="D752">
            <v>0</v>
          </cell>
          <cell r="E752">
            <v>131550</v>
          </cell>
          <cell r="F752" t="str">
            <v>N/A</v>
          </cell>
        </row>
        <row r="753">
          <cell r="A753" t="str">
            <v>580109020000</v>
          </cell>
          <cell r="B753" t="str">
            <v>WYANDANCH UFSD</v>
          </cell>
          <cell r="C753">
            <v>563665</v>
          </cell>
          <cell r="D753">
            <v>0</v>
          </cell>
          <cell r="E753">
            <v>170227</v>
          </cell>
          <cell r="F753" t="str">
            <v>N/A</v>
          </cell>
        </row>
        <row r="754">
          <cell r="A754" t="str">
            <v>580201060000</v>
          </cell>
          <cell r="B754" t="str">
            <v>THREE VILLAGE CSD</v>
          </cell>
          <cell r="C754">
            <v>137092</v>
          </cell>
          <cell r="D754">
            <v>0</v>
          </cell>
          <cell r="E754">
            <v>156191</v>
          </cell>
          <cell r="F754" t="str">
            <v>N/A</v>
          </cell>
        </row>
        <row r="755">
          <cell r="A755" t="str">
            <v>580203020000</v>
          </cell>
          <cell r="B755" t="str">
            <v>BROOKHAVEN-COMSEWOGUE U</v>
          </cell>
          <cell r="C755">
            <v>251773</v>
          </cell>
          <cell r="D755">
            <v>0</v>
          </cell>
          <cell r="E755">
            <v>89195</v>
          </cell>
          <cell r="F755" t="str">
            <v>N/A</v>
          </cell>
        </row>
        <row r="756">
          <cell r="A756" t="str">
            <v>580205060000</v>
          </cell>
          <cell r="B756" t="str">
            <v>SACHEM CSD</v>
          </cell>
          <cell r="C756">
            <v>597876</v>
          </cell>
          <cell r="D756">
            <v>0</v>
          </cell>
          <cell r="E756">
            <v>442050</v>
          </cell>
          <cell r="F756" t="str">
            <v>N/A</v>
          </cell>
        </row>
        <row r="757">
          <cell r="A757" t="str">
            <v>580206020000</v>
          </cell>
          <cell r="B757" t="str">
            <v>PORT JEFFERSON UFSD</v>
          </cell>
          <cell r="C757">
            <v>71979</v>
          </cell>
          <cell r="D757">
            <v>0</v>
          </cell>
          <cell r="E757">
            <v>44787</v>
          </cell>
          <cell r="F757" t="str">
            <v>N/A</v>
          </cell>
        </row>
        <row r="758">
          <cell r="A758" t="str">
            <v>580207020000</v>
          </cell>
          <cell r="B758" t="str">
            <v>MT SINAI UFSD</v>
          </cell>
          <cell r="C758">
            <v>60692</v>
          </cell>
          <cell r="D758">
            <v>0</v>
          </cell>
          <cell r="E758">
            <v>56093</v>
          </cell>
          <cell r="F758" t="str">
            <v>N/A</v>
          </cell>
        </row>
        <row r="759">
          <cell r="A759" t="str">
            <v>580208020000</v>
          </cell>
          <cell r="B759" t="str">
            <v>MILLER PLACE UFSD</v>
          </cell>
          <cell r="C759">
            <v>84167</v>
          </cell>
          <cell r="D759">
            <v>0</v>
          </cell>
          <cell r="E759">
            <v>66518</v>
          </cell>
          <cell r="F759" t="str">
            <v>N/A</v>
          </cell>
        </row>
        <row r="760">
          <cell r="A760" t="str">
            <v>580209020000</v>
          </cell>
          <cell r="B760" t="str">
            <v>ROCKY POINT UFSD</v>
          </cell>
          <cell r="C760">
            <v>235084</v>
          </cell>
          <cell r="D760">
            <v>0</v>
          </cell>
          <cell r="E760">
            <v>85459</v>
          </cell>
          <cell r="F760" t="str">
            <v>N/A</v>
          </cell>
        </row>
        <row r="761">
          <cell r="A761" t="str">
            <v>580211060000</v>
          </cell>
          <cell r="B761" t="str">
            <v>MIDDLE COUNTRY CSD</v>
          </cell>
          <cell r="C761">
            <v>657479</v>
          </cell>
          <cell r="D761">
            <v>61216</v>
          </cell>
          <cell r="E761">
            <v>282286</v>
          </cell>
          <cell r="F761" t="str">
            <v>N/A</v>
          </cell>
        </row>
        <row r="762">
          <cell r="A762" t="str">
            <v>580212060000</v>
          </cell>
          <cell r="B762" t="str">
            <v>LONGWOOD CSD</v>
          </cell>
          <cell r="C762">
            <v>884321</v>
          </cell>
          <cell r="D762">
            <v>0</v>
          </cell>
          <cell r="E762">
            <v>361374</v>
          </cell>
          <cell r="F762" t="str">
            <v>N/A</v>
          </cell>
        </row>
        <row r="763">
          <cell r="A763" t="str">
            <v>580224030000</v>
          </cell>
          <cell r="B763" t="str">
            <v>PATCHOGUE-MEDFORD UFSD</v>
          </cell>
          <cell r="C763">
            <v>675276</v>
          </cell>
          <cell r="D763">
            <v>0</v>
          </cell>
          <cell r="E763">
            <v>273191</v>
          </cell>
          <cell r="F763" t="str">
            <v>N/A</v>
          </cell>
        </row>
        <row r="764">
          <cell r="A764" t="str">
            <v>580232030000</v>
          </cell>
          <cell r="B764" t="str">
            <v>WILLIAM FLOYD UFSD</v>
          </cell>
          <cell r="C764">
            <v>1187687</v>
          </cell>
          <cell r="D764">
            <v>0</v>
          </cell>
          <cell r="E764">
            <v>508333</v>
          </cell>
          <cell r="F764" t="str">
            <v>N/A</v>
          </cell>
        </row>
        <row r="765">
          <cell r="A765" t="str">
            <v>580233020000</v>
          </cell>
          <cell r="B765" t="str">
            <v>CTR MORICHES UFSD</v>
          </cell>
          <cell r="C765">
            <v>79213</v>
          </cell>
          <cell r="D765">
            <v>0</v>
          </cell>
          <cell r="E765">
            <v>42510</v>
          </cell>
          <cell r="F765" t="str">
            <v>N/A</v>
          </cell>
        </row>
        <row r="766">
          <cell r="A766" t="str">
            <v>580234020000</v>
          </cell>
          <cell r="B766" t="str">
            <v>EAST MORICHES UFSD</v>
          </cell>
          <cell r="C766">
            <v>26545</v>
          </cell>
          <cell r="D766">
            <v>0</v>
          </cell>
          <cell r="E766">
            <v>27972</v>
          </cell>
          <cell r="F766" t="str">
            <v>N/A</v>
          </cell>
        </row>
        <row r="767">
          <cell r="A767" t="str">
            <v>580235060000</v>
          </cell>
          <cell r="B767" t="str">
            <v>SOUTH COUNTRY CSD</v>
          </cell>
          <cell r="C767">
            <v>551132</v>
          </cell>
          <cell r="D767">
            <v>0</v>
          </cell>
          <cell r="E767">
            <v>249044</v>
          </cell>
          <cell r="F767" t="str">
            <v>N/A</v>
          </cell>
        </row>
        <row r="768">
          <cell r="A768" t="str">
            <v>580301020000</v>
          </cell>
          <cell r="B768" t="str">
            <v>EAST HAMPTON UFSD</v>
          </cell>
          <cell r="C768">
            <v>126772</v>
          </cell>
          <cell r="D768">
            <v>31742</v>
          </cell>
          <cell r="E768">
            <v>46251</v>
          </cell>
          <cell r="F768" t="str">
            <v>N/A</v>
          </cell>
        </row>
        <row r="769">
          <cell r="A769" t="str">
            <v>580302080000</v>
          </cell>
          <cell r="B769" t="str">
            <v>WAINSCOTT COMN SD</v>
          </cell>
          <cell r="C769">
            <v>0</v>
          </cell>
          <cell r="D769">
            <v>0</v>
          </cell>
          <cell r="E769">
            <v>1453</v>
          </cell>
          <cell r="F769" t="str">
            <v>N/A</v>
          </cell>
        </row>
        <row r="770">
          <cell r="A770" t="str">
            <v>580302860027</v>
          </cell>
          <cell r="B770" t="str">
            <v>CDC HAMPTONS</v>
          </cell>
          <cell r="C770">
            <v>0</v>
          </cell>
          <cell r="D770">
            <v>0</v>
          </cell>
          <cell r="E770">
            <v>759</v>
          </cell>
          <cell r="F770" t="str">
            <v>N/A</v>
          </cell>
        </row>
        <row r="771">
          <cell r="A771" t="str">
            <v>580303020000</v>
          </cell>
          <cell r="B771" t="str">
            <v>AMAGANSETT UFSD</v>
          </cell>
          <cell r="C771">
            <v>0</v>
          </cell>
          <cell r="D771">
            <v>0</v>
          </cell>
          <cell r="E771">
            <v>2969</v>
          </cell>
          <cell r="F771" t="str">
            <v>N/A</v>
          </cell>
        </row>
        <row r="772">
          <cell r="A772" t="str">
            <v>580304020000</v>
          </cell>
          <cell r="B772" t="str">
            <v>SPRINGS UFSD</v>
          </cell>
          <cell r="C772">
            <v>68151</v>
          </cell>
          <cell r="D772">
            <v>0</v>
          </cell>
          <cell r="E772">
            <v>19409</v>
          </cell>
          <cell r="F772" t="str">
            <v>N/A</v>
          </cell>
        </row>
        <row r="773">
          <cell r="A773" t="str">
            <v>580305020000</v>
          </cell>
          <cell r="B773" t="str">
            <v>SAG HARBOR UFSD</v>
          </cell>
          <cell r="C773">
            <v>52262</v>
          </cell>
          <cell r="D773">
            <v>0</v>
          </cell>
          <cell r="E773">
            <v>22365</v>
          </cell>
          <cell r="F773" t="str">
            <v>N/A</v>
          </cell>
        </row>
        <row r="774">
          <cell r="A774" t="str">
            <v>580306020000</v>
          </cell>
          <cell r="B774" t="str">
            <v>MONTAUK UFSD</v>
          </cell>
          <cell r="C774">
            <v>37437</v>
          </cell>
          <cell r="D774">
            <v>0</v>
          </cell>
          <cell r="E774">
            <v>9582</v>
          </cell>
          <cell r="F774" t="str">
            <v>N/A</v>
          </cell>
        </row>
        <row r="775">
          <cell r="A775" t="str">
            <v>580401020000</v>
          </cell>
          <cell r="B775" t="str">
            <v>ELWOOD UFSD</v>
          </cell>
          <cell r="C775">
            <v>75891</v>
          </cell>
          <cell r="D775">
            <v>0</v>
          </cell>
          <cell r="E775">
            <v>52916</v>
          </cell>
          <cell r="F775" t="str">
            <v>N/A</v>
          </cell>
        </row>
        <row r="776">
          <cell r="A776" t="str">
            <v>580402060000</v>
          </cell>
          <cell r="B776" t="str">
            <v>COLD SPRING HARBOR CSD</v>
          </cell>
          <cell r="C776">
            <v>45659</v>
          </cell>
          <cell r="D776">
            <v>0</v>
          </cell>
          <cell r="E776">
            <v>32984</v>
          </cell>
          <cell r="F776" t="str">
            <v>N/A</v>
          </cell>
        </row>
        <row r="777">
          <cell r="A777" t="str">
            <v>580403030000</v>
          </cell>
          <cell r="B777" t="str">
            <v>HUNTINGTON UFSD</v>
          </cell>
          <cell r="C777">
            <v>444828</v>
          </cell>
          <cell r="D777">
            <v>0</v>
          </cell>
          <cell r="E777">
            <v>191622</v>
          </cell>
          <cell r="F777" t="str">
            <v>N/A</v>
          </cell>
        </row>
        <row r="778">
          <cell r="A778" t="str">
            <v>580404030000</v>
          </cell>
          <cell r="B778" t="str">
            <v>NORTHPORT-EAST NORTHPOR</v>
          </cell>
          <cell r="C778">
            <v>151618</v>
          </cell>
          <cell r="D778">
            <v>0</v>
          </cell>
          <cell r="E778">
            <v>145918</v>
          </cell>
          <cell r="F778" t="str">
            <v>N/A</v>
          </cell>
        </row>
        <row r="779">
          <cell r="A779" t="str">
            <v>580405060000</v>
          </cell>
          <cell r="B779" t="str">
            <v>HALF HOLLOW HILLS CSD</v>
          </cell>
          <cell r="C779">
            <v>269248</v>
          </cell>
          <cell r="D779">
            <v>58949</v>
          </cell>
          <cell r="E779">
            <v>206130</v>
          </cell>
          <cell r="F779" t="str">
            <v>N/A</v>
          </cell>
        </row>
        <row r="780">
          <cell r="A780" t="str">
            <v>580406060000</v>
          </cell>
          <cell r="B780" t="str">
            <v>HARBORFIELDS CSD</v>
          </cell>
          <cell r="C780">
            <v>97025</v>
          </cell>
          <cell r="D780">
            <v>0</v>
          </cell>
          <cell r="E780">
            <v>73914</v>
          </cell>
          <cell r="F780" t="str">
            <v>N/A</v>
          </cell>
        </row>
        <row r="781">
          <cell r="A781" t="str">
            <v>580410030000</v>
          </cell>
          <cell r="B781" t="str">
            <v>COMMACK UFSD</v>
          </cell>
          <cell r="C781">
            <v>155618</v>
          </cell>
          <cell r="D781">
            <v>0</v>
          </cell>
          <cell r="E781">
            <v>142907</v>
          </cell>
          <cell r="F781" t="str">
            <v>N/A</v>
          </cell>
        </row>
        <row r="782">
          <cell r="A782" t="str">
            <v>580413030000</v>
          </cell>
          <cell r="B782" t="str">
            <v>SOUTH HUNTINGTON UFSD</v>
          </cell>
          <cell r="C782">
            <v>505107</v>
          </cell>
          <cell r="D782">
            <v>0</v>
          </cell>
          <cell r="E782">
            <v>169625</v>
          </cell>
          <cell r="F782" t="str">
            <v>N/A</v>
          </cell>
        </row>
        <row r="783">
          <cell r="A783" t="str">
            <v>580501030000</v>
          </cell>
          <cell r="B783" t="str">
            <v>BAY SHORE UFSD</v>
          </cell>
          <cell r="C783">
            <v>640169</v>
          </cell>
          <cell r="D783">
            <v>0</v>
          </cell>
          <cell r="E783">
            <v>213257</v>
          </cell>
          <cell r="F783" t="str">
            <v>N/A</v>
          </cell>
        </row>
        <row r="784">
          <cell r="A784" t="str">
            <v>580502020000</v>
          </cell>
          <cell r="B784" t="str">
            <v>ISLIP UFSD</v>
          </cell>
          <cell r="C784">
            <v>148409</v>
          </cell>
          <cell r="D784">
            <v>0</v>
          </cell>
          <cell r="E784">
            <v>86537</v>
          </cell>
          <cell r="F784" t="str">
            <v>N/A</v>
          </cell>
        </row>
        <row r="785">
          <cell r="A785" t="str">
            <v>580503030000</v>
          </cell>
          <cell r="B785" t="str">
            <v>EAST ISLIP UFSD</v>
          </cell>
          <cell r="C785">
            <v>128521</v>
          </cell>
          <cell r="D785">
            <v>0</v>
          </cell>
          <cell r="E785">
            <v>151700</v>
          </cell>
          <cell r="F785" t="str">
            <v>N/A</v>
          </cell>
        </row>
        <row r="786">
          <cell r="A786" t="str">
            <v>580504030000</v>
          </cell>
          <cell r="B786" t="str">
            <v>SAYVILLE UFSD</v>
          </cell>
          <cell r="C786">
            <v>70240</v>
          </cell>
          <cell r="D786">
            <v>0</v>
          </cell>
          <cell r="E786">
            <v>84162</v>
          </cell>
          <cell r="F786" t="str">
            <v>N/A</v>
          </cell>
        </row>
        <row r="787">
          <cell r="A787" t="str">
            <v>580505020000</v>
          </cell>
          <cell r="B787" t="str">
            <v>BAYPORT-BLUE POINT UFSD</v>
          </cell>
          <cell r="C787">
            <v>56417</v>
          </cell>
          <cell r="D787">
            <v>0</v>
          </cell>
          <cell r="E787">
            <v>53106</v>
          </cell>
          <cell r="F787" t="str">
            <v>N/A</v>
          </cell>
        </row>
        <row r="788">
          <cell r="A788" t="str">
            <v>580506030000</v>
          </cell>
          <cell r="B788" t="str">
            <v>HAUPPAUGE UFSD</v>
          </cell>
          <cell r="C788">
            <v>91317</v>
          </cell>
          <cell r="D788">
            <v>0</v>
          </cell>
          <cell r="E788">
            <v>75339</v>
          </cell>
          <cell r="F788" t="str">
            <v>N/A</v>
          </cell>
        </row>
        <row r="789">
          <cell r="A789" t="str">
            <v>580507060000</v>
          </cell>
          <cell r="B789" t="str">
            <v>CONNETQUOT CSD</v>
          </cell>
          <cell r="C789">
            <v>199039</v>
          </cell>
          <cell r="D789">
            <v>0</v>
          </cell>
          <cell r="E789">
            <v>186684</v>
          </cell>
          <cell r="F789" t="str">
            <v>N/A</v>
          </cell>
        </row>
        <row r="790">
          <cell r="A790" t="str">
            <v>580509030000</v>
          </cell>
          <cell r="B790" t="str">
            <v>WEST ISLIP UFSD</v>
          </cell>
          <cell r="C790">
            <v>226324</v>
          </cell>
          <cell r="D790">
            <v>0</v>
          </cell>
          <cell r="E790">
            <v>116277</v>
          </cell>
          <cell r="F790" t="str">
            <v>N/A</v>
          </cell>
        </row>
        <row r="791">
          <cell r="A791" t="str">
            <v>580512030000</v>
          </cell>
          <cell r="B791" t="str">
            <v>BRENTWOOD UFSD</v>
          </cell>
          <cell r="C791">
            <v>3080562</v>
          </cell>
          <cell r="D791">
            <v>111096</v>
          </cell>
          <cell r="E791">
            <v>604702</v>
          </cell>
          <cell r="F791" t="str">
            <v>N/A</v>
          </cell>
        </row>
        <row r="792">
          <cell r="A792" t="str">
            <v>580513030000</v>
          </cell>
          <cell r="B792" t="str">
            <v>CENTRAL ISLIP UFSD</v>
          </cell>
          <cell r="C792">
            <v>1256823</v>
          </cell>
          <cell r="D792">
            <v>0</v>
          </cell>
          <cell r="E792">
            <v>348671</v>
          </cell>
          <cell r="F792" t="str">
            <v>N/A</v>
          </cell>
        </row>
        <row r="793">
          <cell r="A793" t="str">
            <v>580514020000</v>
          </cell>
          <cell r="B793" t="str">
            <v>FIRE ISLAND UFSD</v>
          </cell>
          <cell r="C793">
            <v>0</v>
          </cell>
          <cell r="D793">
            <v>0</v>
          </cell>
          <cell r="E793">
            <v>2225</v>
          </cell>
          <cell r="F793" t="str">
            <v>N/A</v>
          </cell>
        </row>
        <row r="794">
          <cell r="A794" t="str">
            <v>580601040000</v>
          </cell>
          <cell r="B794" t="str">
            <v>SHOREHAM-WADING RIVER C</v>
          </cell>
          <cell r="C794">
            <v>41922</v>
          </cell>
          <cell r="D794">
            <v>0</v>
          </cell>
          <cell r="E794">
            <v>46119</v>
          </cell>
          <cell r="F794" t="str">
            <v>N/A</v>
          </cell>
        </row>
        <row r="795">
          <cell r="A795" t="str">
            <v>580602040000</v>
          </cell>
          <cell r="B795" t="str">
            <v>RIVERHEAD CSD</v>
          </cell>
          <cell r="C795">
            <v>539344</v>
          </cell>
          <cell r="D795">
            <v>167778</v>
          </cell>
          <cell r="E795">
            <v>200940</v>
          </cell>
          <cell r="F795" t="str">
            <v>N/A</v>
          </cell>
        </row>
        <row r="796">
          <cell r="A796" t="str">
            <v>580602860032</v>
          </cell>
          <cell r="B796" t="str">
            <v>RIVERHEAD CS</v>
          </cell>
          <cell r="C796">
            <v>52379</v>
          </cell>
          <cell r="D796">
            <v>0</v>
          </cell>
          <cell r="E796">
            <v>10848</v>
          </cell>
          <cell r="F796" t="str">
            <v>N/A</v>
          </cell>
        </row>
        <row r="797">
          <cell r="A797" t="str">
            <v>580603020000</v>
          </cell>
          <cell r="B797" t="str">
            <v>Little Flower UFSD</v>
          </cell>
          <cell r="C797">
            <v>45734</v>
          </cell>
          <cell r="D797">
            <v>45345</v>
          </cell>
          <cell r="E797">
            <v>2387</v>
          </cell>
          <cell r="F797" t="str">
            <v>N/A</v>
          </cell>
        </row>
        <row r="798">
          <cell r="A798" t="str">
            <v>580701020000</v>
          </cell>
          <cell r="B798" t="str">
            <v>SHELTER ISLAND UFSD</v>
          </cell>
          <cell r="C798">
            <v>0</v>
          </cell>
          <cell r="D798">
            <v>0</v>
          </cell>
          <cell r="E798">
            <v>4678</v>
          </cell>
          <cell r="F798" t="str">
            <v>N/A</v>
          </cell>
        </row>
        <row r="799">
          <cell r="A799" t="str">
            <v>580801060000</v>
          </cell>
          <cell r="B799" t="str">
            <v>SMITHTOWN CSD</v>
          </cell>
          <cell r="C799">
            <v>208835</v>
          </cell>
          <cell r="D799">
            <v>0</v>
          </cell>
          <cell r="E799">
            <v>199268</v>
          </cell>
          <cell r="F799" t="str">
            <v>N/A</v>
          </cell>
        </row>
        <row r="800">
          <cell r="A800" t="str">
            <v>580805060000</v>
          </cell>
          <cell r="B800" t="str">
            <v>KINGS PARK CSD</v>
          </cell>
          <cell r="C800">
            <v>104205</v>
          </cell>
          <cell r="D800">
            <v>0</v>
          </cell>
          <cell r="E800">
            <v>91285</v>
          </cell>
          <cell r="F800" t="str">
            <v>N/A</v>
          </cell>
        </row>
        <row r="801">
          <cell r="A801" t="str">
            <v>580901020000</v>
          </cell>
          <cell r="B801" t="str">
            <v>REMSENBURG-SPEONK UFSD</v>
          </cell>
          <cell r="C801">
            <v>0</v>
          </cell>
          <cell r="D801">
            <v>0</v>
          </cell>
          <cell r="E801">
            <v>8172</v>
          </cell>
          <cell r="F801" t="str">
            <v>N/A</v>
          </cell>
        </row>
        <row r="802">
          <cell r="A802" t="str">
            <v>580902020000</v>
          </cell>
          <cell r="B802" t="str">
            <v>WESTHAMPTON BEACH UFSD</v>
          </cell>
          <cell r="C802">
            <v>58432</v>
          </cell>
          <cell r="D802">
            <v>0</v>
          </cell>
          <cell r="E802">
            <v>39834</v>
          </cell>
          <cell r="F802" t="str">
            <v>N/A</v>
          </cell>
        </row>
        <row r="803">
          <cell r="A803" t="str">
            <v>580903020000</v>
          </cell>
          <cell r="B803" t="str">
            <v>QUOGUE UFSD</v>
          </cell>
          <cell r="C803">
            <v>4099</v>
          </cell>
          <cell r="D803">
            <v>0</v>
          </cell>
          <cell r="E803">
            <v>4194</v>
          </cell>
          <cell r="F803" t="str">
            <v>N/A</v>
          </cell>
        </row>
        <row r="804">
          <cell r="A804" t="str">
            <v>580905020000</v>
          </cell>
          <cell r="B804" t="str">
            <v>HAMPTON BAYS UFSD</v>
          </cell>
          <cell r="C804">
            <v>186828</v>
          </cell>
          <cell r="D804">
            <v>0</v>
          </cell>
          <cell r="E804">
            <v>40862</v>
          </cell>
          <cell r="F804" t="str">
            <v>N/A</v>
          </cell>
        </row>
        <row r="805">
          <cell r="A805" t="str">
            <v>580906030000</v>
          </cell>
          <cell r="B805" t="str">
            <v>SOUTHAMPTON UFSD</v>
          </cell>
          <cell r="C805">
            <v>98652</v>
          </cell>
          <cell r="D805">
            <v>0</v>
          </cell>
          <cell r="E805">
            <v>62885</v>
          </cell>
          <cell r="F805" t="str">
            <v>N/A</v>
          </cell>
        </row>
        <row r="806">
          <cell r="A806" t="str">
            <v>580909020000</v>
          </cell>
          <cell r="B806" t="str">
            <v>BRIDGEHAMPTON UFSD</v>
          </cell>
          <cell r="C806">
            <v>17488</v>
          </cell>
          <cell r="D806">
            <v>0</v>
          </cell>
          <cell r="E806">
            <v>8563</v>
          </cell>
          <cell r="F806" t="str">
            <v>N/A</v>
          </cell>
        </row>
        <row r="807">
          <cell r="A807" t="str">
            <v>580910080000</v>
          </cell>
          <cell r="B807" t="str">
            <v>SAGAPONACK COMN SD</v>
          </cell>
          <cell r="C807">
            <v>0</v>
          </cell>
          <cell r="D807">
            <v>0</v>
          </cell>
          <cell r="E807">
            <v>917</v>
          </cell>
          <cell r="F807" t="str">
            <v>N/A</v>
          </cell>
        </row>
        <row r="808">
          <cell r="A808" t="str">
            <v>580912060000</v>
          </cell>
          <cell r="B808" t="str">
            <v>EASTPORT-SOUTH MANOR CSD</v>
          </cell>
          <cell r="C808">
            <v>91989</v>
          </cell>
          <cell r="D808">
            <v>0</v>
          </cell>
          <cell r="E808">
            <v>80823</v>
          </cell>
          <cell r="F808" t="str">
            <v>N/A</v>
          </cell>
        </row>
        <row r="809">
          <cell r="A809" t="str">
            <v>580913080000</v>
          </cell>
          <cell r="B809" t="str">
            <v>TUCKAHOE COMN SD</v>
          </cell>
          <cell r="C809">
            <v>82442</v>
          </cell>
          <cell r="D809">
            <v>0</v>
          </cell>
          <cell r="E809">
            <v>9723</v>
          </cell>
          <cell r="F809" t="str">
            <v>N/A</v>
          </cell>
        </row>
        <row r="810">
          <cell r="A810" t="str">
            <v>580917020000</v>
          </cell>
          <cell r="B810" t="str">
            <v>EAST QUOGUE UFSD</v>
          </cell>
          <cell r="C810">
            <v>57138</v>
          </cell>
          <cell r="D810">
            <v>0</v>
          </cell>
          <cell r="E810">
            <v>19449</v>
          </cell>
          <cell r="F810" t="str">
            <v>N/A</v>
          </cell>
        </row>
        <row r="811">
          <cell r="A811" t="str">
            <v>581002020000</v>
          </cell>
          <cell r="B811" t="str">
            <v>OYSTERPONDS UFSD</v>
          </cell>
          <cell r="C811">
            <v>18281</v>
          </cell>
          <cell r="D811">
            <v>0</v>
          </cell>
          <cell r="E811">
            <v>3911</v>
          </cell>
          <cell r="F811" t="str">
            <v>N/A</v>
          </cell>
        </row>
        <row r="812">
          <cell r="A812" t="str">
            <v>581004020000</v>
          </cell>
          <cell r="B812" t="str">
            <v>FISHERS ISLAND UFSD</v>
          </cell>
          <cell r="C812">
            <v>0</v>
          </cell>
          <cell r="D812">
            <v>0</v>
          </cell>
          <cell r="E812">
            <v>1660</v>
          </cell>
          <cell r="F812" t="str">
            <v>N/A</v>
          </cell>
        </row>
        <row r="813">
          <cell r="A813" t="str">
            <v>581005020000</v>
          </cell>
          <cell r="B813" t="str">
            <v>SOUTHOLD UFSD</v>
          </cell>
          <cell r="C813">
            <v>23100</v>
          </cell>
          <cell r="D813">
            <v>0</v>
          </cell>
          <cell r="E813">
            <v>17371</v>
          </cell>
          <cell r="F813" t="str">
            <v>N/A</v>
          </cell>
        </row>
        <row r="814">
          <cell r="A814" t="str">
            <v>581010020000</v>
          </cell>
          <cell r="B814" t="str">
            <v>GREENPORT UFSD</v>
          </cell>
          <cell r="C814">
            <v>92056</v>
          </cell>
          <cell r="D814">
            <v>0</v>
          </cell>
          <cell r="E814">
            <v>25974</v>
          </cell>
          <cell r="F814" t="str">
            <v>N/A</v>
          </cell>
        </row>
        <row r="815">
          <cell r="A815" t="str">
            <v>581012020000</v>
          </cell>
          <cell r="B815" t="str">
            <v>MATTITUCK-CUTCHOGUE UFS</v>
          </cell>
          <cell r="C815">
            <v>43608</v>
          </cell>
          <cell r="D815">
            <v>0</v>
          </cell>
          <cell r="E815">
            <v>52390</v>
          </cell>
          <cell r="F815" t="str">
            <v>N/A</v>
          </cell>
        </row>
        <row r="816">
          <cell r="A816" t="str">
            <v>581015080000</v>
          </cell>
          <cell r="B816" t="str">
            <v>NEW SUFFOLK COMN SD</v>
          </cell>
          <cell r="C816">
            <v>0</v>
          </cell>
          <cell r="D816">
            <v>0</v>
          </cell>
          <cell r="E816">
            <v>843</v>
          </cell>
          <cell r="F816" t="str">
            <v>N/A</v>
          </cell>
        </row>
        <row r="817">
          <cell r="A817" t="str">
            <v>590501060000</v>
          </cell>
          <cell r="B817" t="str">
            <v>FALLSBURG CSD</v>
          </cell>
          <cell r="C817">
            <v>534063</v>
          </cell>
          <cell r="D817">
            <v>24940</v>
          </cell>
          <cell r="E817">
            <v>89551</v>
          </cell>
          <cell r="F817" t="str">
            <v>N/A</v>
          </cell>
        </row>
        <row r="818">
          <cell r="A818" t="str">
            <v>590801040000</v>
          </cell>
          <cell r="B818" t="str">
            <v>ELDRED CSD</v>
          </cell>
          <cell r="C818">
            <v>167762</v>
          </cell>
          <cell r="D818">
            <v>4535</v>
          </cell>
          <cell r="E818">
            <v>30289</v>
          </cell>
          <cell r="F818" t="str">
            <v>N/A</v>
          </cell>
        </row>
        <row r="819">
          <cell r="A819" t="str">
            <v>590901060000</v>
          </cell>
          <cell r="B819" t="str">
            <v>LIBERTY CSD</v>
          </cell>
          <cell r="C819">
            <v>423278</v>
          </cell>
          <cell r="D819">
            <v>0</v>
          </cell>
          <cell r="E819">
            <v>69193</v>
          </cell>
          <cell r="F819" t="str">
            <v>N/A</v>
          </cell>
        </row>
        <row r="820">
          <cell r="A820" t="str">
            <v>591201040000</v>
          </cell>
          <cell r="B820" t="str">
            <v>TRI-VALLEY CSD</v>
          </cell>
          <cell r="C820">
            <v>251781</v>
          </cell>
          <cell r="D820">
            <v>0</v>
          </cell>
          <cell r="E820">
            <v>48901</v>
          </cell>
          <cell r="F820" t="str">
            <v>N/A</v>
          </cell>
        </row>
        <row r="821">
          <cell r="A821" t="str">
            <v>591301040000</v>
          </cell>
          <cell r="B821" t="str">
            <v>ROSCOE CSD</v>
          </cell>
          <cell r="C821">
            <v>72014</v>
          </cell>
          <cell r="D821">
            <v>0</v>
          </cell>
          <cell r="E821">
            <v>20093</v>
          </cell>
          <cell r="F821" t="str">
            <v>N/A</v>
          </cell>
        </row>
        <row r="822">
          <cell r="A822" t="str">
            <v>591302040000</v>
          </cell>
          <cell r="B822" t="str">
            <v>LIVINGSTON MANOR CSD</v>
          </cell>
          <cell r="C822">
            <v>156670</v>
          </cell>
          <cell r="D822">
            <v>0</v>
          </cell>
          <cell r="E822">
            <v>50060</v>
          </cell>
          <cell r="F822" t="str">
            <v>N/A</v>
          </cell>
        </row>
        <row r="823">
          <cell r="A823" t="str">
            <v>591401060000</v>
          </cell>
          <cell r="B823" t="str">
            <v>MONTICELLO CSD</v>
          </cell>
          <cell r="C823">
            <v>1331233</v>
          </cell>
          <cell r="D823">
            <v>11336</v>
          </cell>
          <cell r="E823">
            <v>207473</v>
          </cell>
          <cell r="F823" t="str">
            <v>N/A</v>
          </cell>
        </row>
        <row r="824">
          <cell r="A824" t="str">
            <v>591502040000</v>
          </cell>
          <cell r="B824" t="str">
            <v>SULLIVAN WEST CSD</v>
          </cell>
          <cell r="C824">
            <v>310904</v>
          </cell>
          <cell r="D824">
            <v>0</v>
          </cell>
          <cell r="E824">
            <v>113396</v>
          </cell>
          <cell r="F824" t="str">
            <v>N/A</v>
          </cell>
        </row>
        <row r="825">
          <cell r="A825" t="str">
            <v>600101060000</v>
          </cell>
          <cell r="B825" t="str">
            <v>WAVERLY CSD</v>
          </cell>
          <cell r="C825">
            <v>378540</v>
          </cell>
          <cell r="D825">
            <v>0</v>
          </cell>
          <cell r="E825">
            <v>90440</v>
          </cell>
          <cell r="F825" t="str">
            <v>N/A</v>
          </cell>
        </row>
        <row r="826">
          <cell r="A826" t="str">
            <v>600301040000</v>
          </cell>
          <cell r="B826" t="str">
            <v>CANDOR CSD</v>
          </cell>
          <cell r="C826">
            <v>111746</v>
          </cell>
          <cell r="D826">
            <v>0</v>
          </cell>
          <cell r="E826">
            <v>55143</v>
          </cell>
          <cell r="F826" t="str">
            <v>N/A</v>
          </cell>
        </row>
        <row r="827">
          <cell r="A827" t="str">
            <v>600402040000</v>
          </cell>
          <cell r="B827" t="str">
            <v>NEWARK VALLEY CSD</v>
          </cell>
          <cell r="C827">
            <v>178814</v>
          </cell>
          <cell r="D827">
            <v>0</v>
          </cell>
          <cell r="E827">
            <v>95743</v>
          </cell>
          <cell r="F827" t="str">
            <v>N/A</v>
          </cell>
        </row>
        <row r="828">
          <cell r="A828" t="str">
            <v>600601060000</v>
          </cell>
          <cell r="B828" t="str">
            <v>OWEGO-APALACHIN CSD</v>
          </cell>
          <cell r="C828">
            <v>279124</v>
          </cell>
          <cell r="D828">
            <v>24940</v>
          </cell>
          <cell r="E828">
            <v>92061</v>
          </cell>
          <cell r="F828" t="str">
            <v>N/A</v>
          </cell>
        </row>
        <row r="829">
          <cell r="A829" t="str">
            <v>600801040000</v>
          </cell>
          <cell r="B829" t="str">
            <v>SPENCER-VAN ETTEN CSD</v>
          </cell>
          <cell r="C829">
            <v>182179</v>
          </cell>
          <cell r="D829">
            <v>0</v>
          </cell>
          <cell r="E829">
            <v>58188</v>
          </cell>
          <cell r="F829" t="str">
            <v>N/A</v>
          </cell>
        </row>
        <row r="830">
          <cell r="A830" t="str">
            <v>600903040000</v>
          </cell>
          <cell r="B830" t="str">
            <v>TIOGA CSD</v>
          </cell>
          <cell r="C830">
            <v>180897</v>
          </cell>
          <cell r="D830">
            <v>0</v>
          </cell>
          <cell r="E830">
            <v>41392</v>
          </cell>
          <cell r="F830" t="str">
            <v>N/A</v>
          </cell>
        </row>
        <row r="831">
          <cell r="A831" t="str">
            <v>610301060000</v>
          </cell>
          <cell r="B831" t="str">
            <v>DRYDEN CSD</v>
          </cell>
          <cell r="C831">
            <v>365230</v>
          </cell>
          <cell r="D831">
            <v>0</v>
          </cell>
          <cell r="E831">
            <v>105377</v>
          </cell>
          <cell r="F831" t="str">
            <v>N/A</v>
          </cell>
        </row>
        <row r="832">
          <cell r="A832" t="str">
            <v>610327020000</v>
          </cell>
          <cell r="B832" t="str">
            <v>George Jr. Republic UFSD</v>
          </cell>
          <cell r="C832">
            <v>18345</v>
          </cell>
          <cell r="D832">
            <v>353693</v>
          </cell>
          <cell r="E832">
            <v>5200</v>
          </cell>
          <cell r="F832" t="str">
            <v>N/A</v>
          </cell>
        </row>
        <row r="833">
          <cell r="A833" t="str">
            <v>610501040000</v>
          </cell>
          <cell r="B833" t="str">
            <v>GROTON CSD</v>
          </cell>
          <cell r="C833">
            <v>159814</v>
          </cell>
          <cell r="D833">
            <v>0</v>
          </cell>
          <cell r="E833">
            <v>64423</v>
          </cell>
          <cell r="F833" t="str">
            <v>N/A</v>
          </cell>
        </row>
        <row r="834">
          <cell r="A834" t="str">
            <v>610600010000</v>
          </cell>
          <cell r="B834" t="str">
            <v>ITHACA CITY SD</v>
          </cell>
          <cell r="C834">
            <v>743879</v>
          </cell>
          <cell r="D834">
            <v>0</v>
          </cell>
          <cell r="E834">
            <v>300835</v>
          </cell>
          <cell r="F834" t="str">
            <v>N/A</v>
          </cell>
        </row>
        <row r="835">
          <cell r="A835" t="str">
            <v>610600860944</v>
          </cell>
          <cell r="B835" t="str">
            <v>NEW ROOTS CS</v>
          </cell>
          <cell r="C835">
            <v>38733</v>
          </cell>
          <cell r="D835">
            <v>0</v>
          </cell>
          <cell r="E835">
            <v>3001</v>
          </cell>
          <cell r="F835" t="str">
            <v>N/A</v>
          </cell>
        </row>
        <row r="836">
          <cell r="A836" t="str">
            <v>610801040000</v>
          </cell>
          <cell r="B836" t="str">
            <v>LANSING CSD</v>
          </cell>
          <cell r="C836">
            <v>98129</v>
          </cell>
          <cell r="D836">
            <v>4535</v>
          </cell>
          <cell r="E836">
            <v>39192</v>
          </cell>
          <cell r="F836" t="str">
            <v>N/A</v>
          </cell>
        </row>
        <row r="837">
          <cell r="A837" t="str">
            <v>610901040000</v>
          </cell>
          <cell r="B837" t="str">
            <v>NEWFIELD CSD</v>
          </cell>
          <cell r="C837">
            <v>211070</v>
          </cell>
          <cell r="D837">
            <v>0</v>
          </cell>
          <cell r="E837">
            <v>44901</v>
          </cell>
          <cell r="F837" t="str">
            <v>N/A</v>
          </cell>
        </row>
        <row r="838">
          <cell r="A838" t="str">
            <v>611001040000</v>
          </cell>
          <cell r="B838" t="str">
            <v>TRUMANSBURG CSD</v>
          </cell>
          <cell r="C838">
            <v>173037</v>
          </cell>
          <cell r="D838">
            <v>0</v>
          </cell>
          <cell r="E838">
            <v>53851</v>
          </cell>
          <cell r="F838" t="str">
            <v>N/A</v>
          </cell>
        </row>
        <row r="839">
          <cell r="A839" t="str">
            <v>620600010000</v>
          </cell>
          <cell r="B839" t="str">
            <v>KINGSTON CITY SD</v>
          </cell>
          <cell r="C839">
            <v>1722255</v>
          </cell>
          <cell r="D839">
            <v>120165</v>
          </cell>
          <cell r="E839">
            <v>352374</v>
          </cell>
          <cell r="F839" t="str">
            <v>N/A</v>
          </cell>
        </row>
        <row r="840">
          <cell r="A840" t="str">
            <v>620803040000</v>
          </cell>
          <cell r="B840" t="str">
            <v>HIGHLAND CSD</v>
          </cell>
          <cell r="C840">
            <v>172897</v>
          </cell>
          <cell r="D840">
            <v>0</v>
          </cell>
          <cell r="E840">
            <v>39573</v>
          </cell>
          <cell r="F840" t="str">
            <v>N/A</v>
          </cell>
        </row>
        <row r="841">
          <cell r="A841" t="str">
            <v>620901060000</v>
          </cell>
          <cell r="B841" t="str">
            <v>RONDOUT VALLEY CSD</v>
          </cell>
          <cell r="C841">
            <v>455100</v>
          </cell>
          <cell r="D841">
            <v>0</v>
          </cell>
          <cell r="E841">
            <v>146462</v>
          </cell>
          <cell r="F841" t="str">
            <v>N/A</v>
          </cell>
        </row>
        <row r="842">
          <cell r="A842" t="str">
            <v>621001060000</v>
          </cell>
          <cell r="B842" t="str">
            <v>MARLBORO CSD</v>
          </cell>
          <cell r="C842">
            <v>241165</v>
          </cell>
          <cell r="D842">
            <v>0</v>
          </cell>
          <cell r="E842">
            <v>43258</v>
          </cell>
          <cell r="F842" t="str">
            <v>N/A</v>
          </cell>
        </row>
        <row r="843">
          <cell r="A843" t="str">
            <v>621101060000</v>
          </cell>
          <cell r="B843" t="str">
            <v>NEW PALTZ CSD</v>
          </cell>
          <cell r="C843">
            <v>181311</v>
          </cell>
          <cell r="D843">
            <v>0</v>
          </cell>
          <cell r="E843">
            <v>81386</v>
          </cell>
          <cell r="F843" t="str">
            <v>N/A</v>
          </cell>
        </row>
        <row r="844">
          <cell r="A844" t="str">
            <v>621201060000</v>
          </cell>
          <cell r="B844" t="str">
            <v>ONTEORA CSD</v>
          </cell>
          <cell r="C844">
            <v>225116</v>
          </cell>
          <cell r="D844">
            <v>0</v>
          </cell>
          <cell r="E844">
            <v>94986</v>
          </cell>
          <cell r="F844" t="str">
            <v>N/A</v>
          </cell>
        </row>
        <row r="845">
          <cell r="A845" t="str">
            <v>621601060000</v>
          </cell>
          <cell r="B845" t="str">
            <v>SAUGERTIES CSD</v>
          </cell>
          <cell r="C845">
            <v>351451</v>
          </cell>
          <cell r="D845">
            <v>0</v>
          </cell>
          <cell r="E845">
            <v>138323</v>
          </cell>
          <cell r="F845" t="str">
            <v>N/A</v>
          </cell>
        </row>
        <row r="846">
          <cell r="A846" t="str">
            <v>621801060000</v>
          </cell>
          <cell r="B846" t="str">
            <v>WALLKILL CSD</v>
          </cell>
          <cell r="C846">
            <v>305909</v>
          </cell>
          <cell r="D846">
            <v>0</v>
          </cell>
          <cell r="E846">
            <v>102983</v>
          </cell>
          <cell r="F846" t="str">
            <v>N/A</v>
          </cell>
        </row>
        <row r="847">
          <cell r="A847" t="str">
            <v>622002060000</v>
          </cell>
          <cell r="B847" t="str">
            <v>ELLENVILLE CSD</v>
          </cell>
          <cell r="C847">
            <v>681472</v>
          </cell>
          <cell r="D847">
            <v>0</v>
          </cell>
          <cell r="E847">
            <v>135897</v>
          </cell>
          <cell r="F847" t="str">
            <v>N/A</v>
          </cell>
        </row>
        <row r="848">
          <cell r="A848" t="str">
            <v>630101040000</v>
          </cell>
          <cell r="B848" t="str">
            <v>BOLTON CSD</v>
          </cell>
          <cell r="C848">
            <v>18211</v>
          </cell>
          <cell r="D848">
            <v>0</v>
          </cell>
          <cell r="E848">
            <v>12974</v>
          </cell>
          <cell r="F848" t="str">
            <v>N/A</v>
          </cell>
        </row>
        <row r="849">
          <cell r="A849" t="str">
            <v>630202040000</v>
          </cell>
          <cell r="B849" t="str">
            <v>NORTH WARREN CSD</v>
          </cell>
          <cell r="C849">
            <v>144741</v>
          </cell>
          <cell r="D849">
            <v>0</v>
          </cell>
          <cell r="E849">
            <v>42095</v>
          </cell>
          <cell r="F849" t="str">
            <v>N/A</v>
          </cell>
        </row>
        <row r="850">
          <cell r="A850" t="str">
            <v>630300010000</v>
          </cell>
          <cell r="B850" t="str">
            <v>GLENS FALLS CITY SD</v>
          </cell>
          <cell r="C850">
            <v>440180</v>
          </cell>
          <cell r="D850">
            <v>0</v>
          </cell>
          <cell r="E850">
            <v>120518</v>
          </cell>
          <cell r="F850" t="str">
            <v>N/A</v>
          </cell>
        </row>
        <row r="851">
          <cell r="A851" t="str">
            <v>630601040000</v>
          </cell>
          <cell r="B851" t="str">
            <v>JOHNSBURG CSD</v>
          </cell>
          <cell r="C851">
            <v>81535</v>
          </cell>
          <cell r="D851">
            <v>0</v>
          </cell>
          <cell r="E851">
            <v>26170</v>
          </cell>
          <cell r="F851" t="str">
            <v>N/A</v>
          </cell>
        </row>
        <row r="852">
          <cell r="A852" t="str">
            <v>630701040000</v>
          </cell>
          <cell r="B852" t="str">
            <v>LAKE GEORGE CSD</v>
          </cell>
          <cell r="C852">
            <v>101949</v>
          </cell>
          <cell r="D852">
            <v>45345</v>
          </cell>
          <cell r="E852">
            <v>39735</v>
          </cell>
          <cell r="F852" t="str">
            <v>N/A</v>
          </cell>
        </row>
        <row r="853">
          <cell r="A853" t="str">
            <v>630801040000</v>
          </cell>
          <cell r="B853" t="str">
            <v>HADLEY-LUZERNE CSD</v>
          </cell>
          <cell r="C853">
            <v>234245</v>
          </cell>
          <cell r="D853">
            <v>0</v>
          </cell>
          <cell r="E853">
            <v>80774</v>
          </cell>
          <cell r="F853" t="str">
            <v>N/A</v>
          </cell>
        </row>
        <row r="854">
          <cell r="A854" t="str">
            <v>630902030000</v>
          </cell>
          <cell r="B854" t="str">
            <v>QUEENSBURY UFSD</v>
          </cell>
          <cell r="C854">
            <v>365087</v>
          </cell>
          <cell r="D854">
            <v>0</v>
          </cell>
          <cell r="E854">
            <v>84522</v>
          </cell>
          <cell r="F854" t="str">
            <v>N/A</v>
          </cell>
        </row>
        <row r="855">
          <cell r="A855" t="str">
            <v>630918080000</v>
          </cell>
          <cell r="B855" t="str">
            <v>GLENS FALLS COMN SD</v>
          </cell>
          <cell r="C855">
            <v>99767</v>
          </cell>
          <cell r="D855">
            <v>0</v>
          </cell>
          <cell r="E855">
            <v>14676</v>
          </cell>
          <cell r="F855" t="str">
            <v>N/A</v>
          </cell>
        </row>
        <row r="856">
          <cell r="A856" t="str">
            <v>631201040000</v>
          </cell>
          <cell r="B856" t="str">
            <v>WARRENSBURG CSD</v>
          </cell>
          <cell r="C856">
            <v>244364</v>
          </cell>
          <cell r="D856">
            <v>0</v>
          </cell>
          <cell r="E856">
            <v>52557</v>
          </cell>
          <cell r="F856" t="str">
            <v>N/A</v>
          </cell>
        </row>
        <row r="857">
          <cell r="A857" t="str">
            <v>640101040000</v>
          </cell>
          <cell r="B857" t="str">
            <v>ARGYLE CSD</v>
          </cell>
          <cell r="C857">
            <v>106975</v>
          </cell>
          <cell r="D857">
            <v>0</v>
          </cell>
          <cell r="E857">
            <v>29895</v>
          </cell>
          <cell r="F857" t="str">
            <v>N/A</v>
          </cell>
        </row>
        <row r="858">
          <cell r="A858" t="str">
            <v>640502040000</v>
          </cell>
          <cell r="B858" t="str">
            <v>FORT ANN CSD</v>
          </cell>
          <cell r="C858">
            <v>53427</v>
          </cell>
          <cell r="D858">
            <v>0</v>
          </cell>
          <cell r="E858">
            <v>16411</v>
          </cell>
          <cell r="F858" t="str">
            <v>N/A</v>
          </cell>
        </row>
        <row r="859">
          <cell r="A859" t="str">
            <v>640601020000</v>
          </cell>
          <cell r="B859" t="str">
            <v>FORT EDWARD UFSD</v>
          </cell>
          <cell r="C859">
            <v>127255</v>
          </cell>
          <cell r="D859">
            <v>0</v>
          </cell>
          <cell r="E859">
            <v>31655</v>
          </cell>
          <cell r="F859" t="str">
            <v>N/A</v>
          </cell>
        </row>
        <row r="860">
          <cell r="A860" t="str">
            <v>640701040000</v>
          </cell>
          <cell r="B860" t="str">
            <v>GRANVILLE CSD</v>
          </cell>
          <cell r="C860">
            <v>281167</v>
          </cell>
          <cell r="D860">
            <v>0</v>
          </cell>
          <cell r="E860">
            <v>66505</v>
          </cell>
          <cell r="F860" t="str">
            <v>N/A</v>
          </cell>
        </row>
        <row r="861">
          <cell r="A861" t="str">
            <v>640801040000</v>
          </cell>
          <cell r="B861" t="str">
            <v>GREENWICH CSD</v>
          </cell>
          <cell r="C861">
            <v>175688</v>
          </cell>
          <cell r="D861">
            <v>0</v>
          </cell>
          <cell r="E861">
            <v>66641</v>
          </cell>
          <cell r="F861" t="str">
            <v>N/A</v>
          </cell>
        </row>
        <row r="862">
          <cell r="A862" t="str">
            <v>641001040000</v>
          </cell>
          <cell r="B862" t="str">
            <v>HARTFORD CSD</v>
          </cell>
          <cell r="C862">
            <v>96803</v>
          </cell>
          <cell r="D862">
            <v>0</v>
          </cell>
          <cell r="E862">
            <v>13601</v>
          </cell>
          <cell r="F862" t="str">
            <v>N/A</v>
          </cell>
        </row>
        <row r="863">
          <cell r="A863" t="str">
            <v>641301060000</v>
          </cell>
          <cell r="B863" t="str">
            <v>HUDSON FALLS CSD</v>
          </cell>
          <cell r="C863">
            <v>600507</v>
          </cell>
          <cell r="D863">
            <v>11336</v>
          </cell>
          <cell r="E863">
            <v>88107</v>
          </cell>
          <cell r="F863" t="str">
            <v>N/A</v>
          </cell>
        </row>
        <row r="864">
          <cell r="A864" t="str">
            <v>641401040000</v>
          </cell>
          <cell r="B864" t="str">
            <v>PUTNAM CSD</v>
          </cell>
          <cell r="C864">
            <v>12030</v>
          </cell>
          <cell r="D864">
            <v>0</v>
          </cell>
          <cell r="E864">
            <v>4905</v>
          </cell>
          <cell r="F864" t="str">
            <v>N/A</v>
          </cell>
        </row>
        <row r="865">
          <cell r="A865" t="str">
            <v>641501040000</v>
          </cell>
          <cell r="B865" t="str">
            <v>SALEM CSD</v>
          </cell>
          <cell r="C865">
            <v>86217</v>
          </cell>
          <cell r="D865">
            <v>0</v>
          </cell>
          <cell r="E865">
            <v>37432</v>
          </cell>
          <cell r="F865" t="str">
            <v>N/A</v>
          </cell>
        </row>
        <row r="866">
          <cell r="A866" t="str">
            <v>641610040000</v>
          </cell>
          <cell r="B866" t="str">
            <v>CAMBRIDGE CSD</v>
          </cell>
          <cell r="C866">
            <v>148378</v>
          </cell>
          <cell r="D866">
            <v>0</v>
          </cell>
          <cell r="E866">
            <v>55460</v>
          </cell>
          <cell r="F866" t="str">
            <v>N/A</v>
          </cell>
        </row>
        <row r="867">
          <cell r="A867" t="str">
            <v>641701060000</v>
          </cell>
          <cell r="B867" t="str">
            <v>WHITEHALL CSD</v>
          </cell>
          <cell r="C867">
            <v>175051</v>
          </cell>
          <cell r="D867">
            <v>0</v>
          </cell>
          <cell r="E867">
            <v>56892</v>
          </cell>
          <cell r="F867" t="str">
            <v>N/A</v>
          </cell>
        </row>
        <row r="868">
          <cell r="A868" t="str">
            <v>650101060000</v>
          </cell>
          <cell r="B868" t="str">
            <v>NEWARK CSD</v>
          </cell>
          <cell r="C868">
            <v>534253</v>
          </cell>
          <cell r="D868">
            <v>0</v>
          </cell>
          <cell r="E868">
            <v>131873</v>
          </cell>
          <cell r="F868" t="str">
            <v>N/A</v>
          </cell>
        </row>
        <row r="869">
          <cell r="A869" t="str">
            <v>650301040000</v>
          </cell>
          <cell r="B869" t="str">
            <v>CLYDE-SAVANNAH CSD</v>
          </cell>
          <cell r="C869">
            <v>246387</v>
          </cell>
          <cell r="D869">
            <v>0</v>
          </cell>
          <cell r="E869">
            <v>53704</v>
          </cell>
          <cell r="F869" t="str">
            <v>N/A</v>
          </cell>
        </row>
        <row r="870">
          <cell r="A870" t="str">
            <v>650501040000</v>
          </cell>
          <cell r="B870" t="str">
            <v>LYONS CSD</v>
          </cell>
          <cell r="C870">
            <v>235450</v>
          </cell>
          <cell r="D870">
            <v>15871</v>
          </cell>
          <cell r="E870">
            <v>52534</v>
          </cell>
          <cell r="F870" t="str">
            <v>N/A</v>
          </cell>
        </row>
        <row r="871">
          <cell r="A871" t="str">
            <v>650701040000</v>
          </cell>
          <cell r="B871" t="str">
            <v>MARION CSD</v>
          </cell>
          <cell r="C871">
            <v>109990</v>
          </cell>
          <cell r="D871">
            <v>0</v>
          </cell>
          <cell r="E871">
            <v>29099</v>
          </cell>
          <cell r="F871" t="str">
            <v>N/A</v>
          </cell>
        </row>
        <row r="872">
          <cell r="A872" t="str">
            <v>650801060000</v>
          </cell>
          <cell r="B872" t="str">
            <v>WAYNE CSD</v>
          </cell>
          <cell r="C872">
            <v>208338</v>
          </cell>
          <cell r="D872">
            <v>0</v>
          </cell>
          <cell r="E872">
            <v>78170</v>
          </cell>
          <cell r="F872" t="str">
            <v>N/A</v>
          </cell>
        </row>
        <row r="873">
          <cell r="A873" t="str">
            <v>650901060000</v>
          </cell>
          <cell r="B873" t="str">
            <v>PALMYRA-MACEDON CSD</v>
          </cell>
          <cell r="C873">
            <v>249332</v>
          </cell>
          <cell r="D873">
            <v>0</v>
          </cell>
          <cell r="E873">
            <v>62700</v>
          </cell>
          <cell r="F873" t="str">
            <v>N/A</v>
          </cell>
        </row>
        <row r="874">
          <cell r="A874" t="str">
            <v>650902040000</v>
          </cell>
          <cell r="B874" t="str">
            <v>GANANDA CSD</v>
          </cell>
          <cell r="C874">
            <v>69752</v>
          </cell>
          <cell r="D874">
            <v>0</v>
          </cell>
          <cell r="E874">
            <v>29494</v>
          </cell>
          <cell r="F874" t="str">
            <v>N/A</v>
          </cell>
        </row>
        <row r="875">
          <cell r="A875" t="str">
            <v>651201060000</v>
          </cell>
          <cell r="B875" t="str">
            <v>SODUS CSD</v>
          </cell>
          <cell r="C875">
            <v>296796</v>
          </cell>
          <cell r="D875">
            <v>0</v>
          </cell>
          <cell r="E875">
            <v>88247</v>
          </cell>
          <cell r="F875" t="str">
            <v>N/A</v>
          </cell>
        </row>
        <row r="876">
          <cell r="A876" t="str">
            <v>651402040000</v>
          </cell>
          <cell r="B876" t="str">
            <v>WILLIAMSON CSD</v>
          </cell>
          <cell r="C876">
            <v>102019</v>
          </cell>
          <cell r="D876">
            <v>18138</v>
          </cell>
          <cell r="E876">
            <v>30293</v>
          </cell>
          <cell r="F876" t="str">
            <v>N/A</v>
          </cell>
        </row>
        <row r="877">
          <cell r="A877" t="str">
            <v>651501060000</v>
          </cell>
          <cell r="B877" t="str">
            <v>NORTH ROSE-WOLCOTT CSD</v>
          </cell>
          <cell r="C877">
            <v>310042</v>
          </cell>
          <cell r="D877">
            <v>0</v>
          </cell>
          <cell r="E877">
            <v>84304</v>
          </cell>
          <cell r="F877" t="str">
            <v>N/A</v>
          </cell>
        </row>
        <row r="878">
          <cell r="A878" t="str">
            <v>651503040000</v>
          </cell>
          <cell r="B878" t="str">
            <v>RED CREEK CSD</v>
          </cell>
          <cell r="C878">
            <v>207496</v>
          </cell>
          <cell r="D878">
            <v>0</v>
          </cell>
          <cell r="E878">
            <v>72745</v>
          </cell>
          <cell r="F878" t="str">
            <v>N/A</v>
          </cell>
        </row>
        <row r="879">
          <cell r="A879" t="str">
            <v>660101030000</v>
          </cell>
          <cell r="B879" t="str">
            <v>KATONAH-LEWISBORO UFSD</v>
          </cell>
          <cell r="C879">
            <v>92755</v>
          </cell>
          <cell r="D879">
            <v>0</v>
          </cell>
          <cell r="E879">
            <v>88780</v>
          </cell>
          <cell r="F879" t="str">
            <v>N/A</v>
          </cell>
        </row>
        <row r="880">
          <cell r="A880" t="str">
            <v>660102060000</v>
          </cell>
          <cell r="B880" t="str">
            <v>BEDFORD CSD</v>
          </cell>
          <cell r="C880">
            <v>401147</v>
          </cell>
          <cell r="D880">
            <v>0</v>
          </cell>
          <cell r="E880">
            <v>128846</v>
          </cell>
          <cell r="F880" t="str">
            <v>N/A</v>
          </cell>
        </row>
        <row r="881">
          <cell r="A881" t="str">
            <v>660202030000</v>
          </cell>
          <cell r="B881" t="str">
            <v>CROTON-HARMON UFSD</v>
          </cell>
          <cell r="C881">
            <v>40210</v>
          </cell>
          <cell r="D881">
            <v>0</v>
          </cell>
          <cell r="E881">
            <v>27668</v>
          </cell>
          <cell r="F881" t="str">
            <v>N/A</v>
          </cell>
        </row>
        <row r="882">
          <cell r="A882" t="str">
            <v>660203060000</v>
          </cell>
          <cell r="B882" t="str">
            <v>HENDRICK HUDSON CSD</v>
          </cell>
          <cell r="C882">
            <v>160062</v>
          </cell>
          <cell r="D882">
            <v>0</v>
          </cell>
          <cell r="E882">
            <v>63541</v>
          </cell>
          <cell r="F882" t="str">
            <v>N/A</v>
          </cell>
        </row>
        <row r="883">
          <cell r="A883" t="str">
            <v>660301030000</v>
          </cell>
          <cell r="B883" t="str">
            <v>EASTCHESTER UFSD</v>
          </cell>
          <cell r="C883">
            <v>138021</v>
          </cell>
          <cell r="D883">
            <v>0</v>
          </cell>
          <cell r="E883">
            <v>51218</v>
          </cell>
          <cell r="F883" t="str">
            <v>N/A</v>
          </cell>
        </row>
        <row r="884">
          <cell r="A884" t="str">
            <v>660302030000</v>
          </cell>
          <cell r="B884" t="str">
            <v>TUCKAHOE UFSD</v>
          </cell>
          <cell r="C884">
            <v>77689</v>
          </cell>
          <cell r="D884">
            <v>0</v>
          </cell>
          <cell r="E884">
            <v>45163</v>
          </cell>
          <cell r="F884" t="str">
            <v>N/A</v>
          </cell>
        </row>
        <row r="885">
          <cell r="A885" t="str">
            <v>660303030000</v>
          </cell>
          <cell r="B885" t="str">
            <v>BRONXVILLE UFSD</v>
          </cell>
          <cell r="C885">
            <v>24976</v>
          </cell>
          <cell r="D885">
            <v>0</v>
          </cell>
          <cell r="E885">
            <v>28452</v>
          </cell>
          <cell r="F885" t="str">
            <v>N/A</v>
          </cell>
        </row>
        <row r="886">
          <cell r="A886" t="str">
            <v>660401030000</v>
          </cell>
          <cell r="B886" t="str">
            <v>UFSD - TARRYTOWNS</v>
          </cell>
          <cell r="C886">
            <v>330953</v>
          </cell>
          <cell r="D886">
            <v>0</v>
          </cell>
          <cell r="E886">
            <v>98145</v>
          </cell>
          <cell r="F886" t="str">
            <v>N/A</v>
          </cell>
        </row>
        <row r="887">
          <cell r="A887" t="str">
            <v>660402020000</v>
          </cell>
          <cell r="B887" t="str">
            <v>IRVINGTON UFSD</v>
          </cell>
          <cell r="C887">
            <v>62762</v>
          </cell>
          <cell r="D887">
            <v>0</v>
          </cell>
          <cell r="E887">
            <v>33874</v>
          </cell>
          <cell r="F887" t="str">
            <v>N/A</v>
          </cell>
        </row>
        <row r="888">
          <cell r="A888" t="str">
            <v>660403030000</v>
          </cell>
          <cell r="B888" t="str">
            <v>DOBBS FERRY UFSD</v>
          </cell>
          <cell r="C888">
            <v>126195</v>
          </cell>
          <cell r="D888">
            <v>0</v>
          </cell>
          <cell r="E888">
            <v>40434</v>
          </cell>
          <cell r="F888" t="str">
            <v>N/A</v>
          </cell>
        </row>
        <row r="889">
          <cell r="A889" t="str">
            <v>660404030000</v>
          </cell>
          <cell r="B889" t="str">
            <v>HASTINGS-ON-HUDSON UFSD</v>
          </cell>
          <cell r="C889">
            <v>64342</v>
          </cell>
          <cell r="D889">
            <v>0</v>
          </cell>
          <cell r="E889">
            <v>28466</v>
          </cell>
          <cell r="F889" t="str">
            <v>N/A</v>
          </cell>
        </row>
        <row r="890">
          <cell r="A890" t="str">
            <v>660405030000</v>
          </cell>
          <cell r="B890" t="str">
            <v>ARDSLEY UFSD</v>
          </cell>
          <cell r="C890">
            <v>46761</v>
          </cell>
          <cell r="D890">
            <v>0</v>
          </cell>
          <cell r="E890">
            <v>39529</v>
          </cell>
          <cell r="F890" t="str">
            <v>N/A</v>
          </cell>
        </row>
        <row r="891">
          <cell r="A891" t="str">
            <v>660406030000</v>
          </cell>
          <cell r="B891" t="str">
            <v>EDGEMONT UFSD</v>
          </cell>
          <cell r="C891">
            <v>69010</v>
          </cell>
          <cell r="D891">
            <v>0</v>
          </cell>
          <cell r="E891">
            <v>38878</v>
          </cell>
          <cell r="F891" t="str">
            <v>N/A</v>
          </cell>
        </row>
        <row r="892">
          <cell r="A892" t="str">
            <v>660407060000</v>
          </cell>
          <cell r="B892" t="str">
            <v>GREENBURGH CSD</v>
          </cell>
          <cell r="C892">
            <v>238865</v>
          </cell>
          <cell r="D892">
            <v>0</v>
          </cell>
          <cell r="E892">
            <v>75414</v>
          </cell>
          <cell r="F892" t="str">
            <v>N/A</v>
          </cell>
        </row>
        <row r="893">
          <cell r="A893" t="str">
            <v>660409020000</v>
          </cell>
          <cell r="B893" t="str">
            <v>ELMSFORD UFSD</v>
          </cell>
          <cell r="C893">
            <v>132596</v>
          </cell>
          <cell r="D893">
            <v>0</v>
          </cell>
          <cell r="E893">
            <v>16970</v>
          </cell>
          <cell r="F893" t="str">
            <v>N/A</v>
          </cell>
        </row>
        <row r="894">
          <cell r="A894" t="str">
            <v>660410020000</v>
          </cell>
          <cell r="B894" t="str">
            <v>Greenburgh-Graham UFSD</v>
          </cell>
          <cell r="C894">
            <v>15573</v>
          </cell>
          <cell r="D894">
            <v>335555</v>
          </cell>
          <cell r="E894">
            <v>7105</v>
          </cell>
          <cell r="F894" t="str">
            <v>N/A</v>
          </cell>
        </row>
        <row r="895">
          <cell r="A895" t="str">
            <v>660411020000</v>
          </cell>
          <cell r="B895" t="str">
            <v>Greenburgh-Eleven UFSD</v>
          </cell>
          <cell r="C895">
            <v>128751</v>
          </cell>
          <cell r="D895">
            <v>331021</v>
          </cell>
          <cell r="E895">
            <v>7845</v>
          </cell>
          <cell r="F895" t="str">
            <v>N/A</v>
          </cell>
        </row>
        <row r="896">
          <cell r="A896" t="str">
            <v>660412020000</v>
          </cell>
          <cell r="B896" t="str">
            <v>Greenburgh-North Castle UFSD</v>
          </cell>
          <cell r="C896">
            <v>133090</v>
          </cell>
          <cell r="D896">
            <v>0</v>
          </cell>
          <cell r="E896">
            <v>6340</v>
          </cell>
          <cell r="F896" t="str">
            <v>N/A</v>
          </cell>
        </row>
        <row r="897">
          <cell r="A897" t="str">
            <v>660501060000</v>
          </cell>
          <cell r="B897" t="str">
            <v>HARRISON CSD</v>
          </cell>
          <cell r="C897">
            <v>210741</v>
          </cell>
          <cell r="D897">
            <v>0</v>
          </cell>
          <cell r="E897">
            <v>66162</v>
          </cell>
          <cell r="F897" t="str">
            <v>N/A</v>
          </cell>
        </row>
        <row r="898">
          <cell r="A898" t="str">
            <v>660701030000</v>
          </cell>
          <cell r="B898" t="str">
            <v>MAMARONECK UFSD</v>
          </cell>
          <cell r="C898">
            <v>304664</v>
          </cell>
          <cell r="D898">
            <v>0</v>
          </cell>
          <cell r="E898">
            <v>103556</v>
          </cell>
          <cell r="F898" t="str">
            <v>N/A</v>
          </cell>
        </row>
        <row r="899">
          <cell r="A899" t="str">
            <v>660801060000</v>
          </cell>
          <cell r="B899" t="str">
            <v>MT PLEASANT CSD</v>
          </cell>
          <cell r="C899">
            <v>67818</v>
          </cell>
          <cell r="D899">
            <v>0</v>
          </cell>
          <cell r="E899">
            <v>34721</v>
          </cell>
          <cell r="F899" t="str">
            <v>N/A</v>
          </cell>
        </row>
        <row r="900">
          <cell r="A900" t="str">
            <v>660802040000</v>
          </cell>
          <cell r="B900" t="str">
            <v>POCANTICO HILLS CSD</v>
          </cell>
          <cell r="C900">
            <v>32012</v>
          </cell>
          <cell r="D900">
            <v>188183</v>
          </cell>
          <cell r="E900">
            <v>17246</v>
          </cell>
          <cell r="F900" t="str">
            <v>N/A</v>
          </cell>
        </row>
        <row r="901">
          <cell r="A901" t="str">
            <v>660803020000</v>
          </cell>
          <cell r="B901" t="str">
            <v>Hawthorne-Cedar Knolls UFSD</v>
          </cell>
          <cell r="C901">
            <v>86160</v>
          </cell>
          <cell r="D901">
            <v>353693</v>
          </cell>
          <cell r="E901">
            <v>7619</v>
          </cell>
          <cell r="F901" t="str">
            <v>N/A</v>
          </cell>
        </row>
        <row r="902">
          <cell r="A902" t="str">
            <v>660804020000</v>
          </cell>
          <cell r="B902" t="str">
            <v>Mt.Pleasant-Cottage School UFSD</v>
          </cell>
          <cell r="C902">
            <v>81905</v>
          </cell>
          <cell r="D902">
            <v>283408</v>
          </cell>
          <cell r="E902">
            <v>6332</v>
          </cell>
          <cell r="F902" t="str">
            <v>N/A</v>
          </cell>
        </row>
        <row r="903">
          <cell r="A903" t="str">
            <v>660805030000</v>
          </cell>
          <cell r="B903" t="str">
            <v>VALHALLA UFSD</v>
          </cell>
          <cell r="C903">
            <v>85081</v>
          </cell>
          <cell r="D903">
            <v>0</v>
          </cell>
          <cell r="E903">
            <v>29064</v>
          </cell>
          <cell r="F903" t="str">
            <v>N/A</v>
          </cell>
        </row>
        <row r="904">
          <cell r="A904" t="str">
            <v>660806020000</v>
          </cell>
          <cell r="B904" t="str">
            <v>Mt.Pleasant-Blythedale UFSD</v>
          </cell>
          <cell r="C904">
            <v>53185</v>
          </cell>
          <cell r="D904">
            <v>0</v>
          </cell>
          <cell r="E904">
            <v>4685</v>
          </cell>
          <cell r="F904" t="str">
            <v>N/A</v>
          </cell>
        </row>
        <row r="905">
          <cell r="A905" t="str">
            <v>660809030000</v>
          </cell>
          <cell r="B905" t="str">
            <v>PLEASANTVILLE UFSD</v>
          </cell>
          <cell r="C905">
            <v>69968</v>
          </cell>
          <cell r="D905">
            <v>0</v>
          </cell>
          <cell r="E905">
            <v>32322</v>
          </cell>
          <cell r="F905" t="str">
            <v>N/A</v>
          </cell>
        </row>
        <row r="906">
          <cell r="A906" t="str">
            <v>660900010000</v>
          </cell>
          <cell r="B906" t="str">
            <v>MT VERNON</v>
          </cell>
          <cell r="C906">
            <v>2539581</v>
          </cell>
          <cell r="D906">
            <v>43078</v>
          </cell>
          <cell r="E906">
            <v>582104</v>
          </cell>
          <cell r="F906" t="str">
            <v>N/A</v>
          </cell>
        </row>
        <row r="907">
          <cell r="A907" t="str">
            <v>660900861000</v>
          </cell>
          <cell r="B907" t="str">
            <v>AMANI PUBLIC CS</v>
          </cell>
          <cell r="C907">
            <v>42565</v>
          </cell>
          <cell r="D907">
            <v>0</v>
          </cell>
          <cell r="E907">
            <v>4560</v>
          </cell>
          <cell r="F907" t="str">
            <v>N/A</v>
          </cell>
        </row>
        <row r="908">
          <cell r="A908" t="str">
            <v>661004060000</v>
          </cell>
          <cell r="B908" t="str">
            <v>CHAPPAQUA CSD</v>
          </cell>
          <cell r="C908">
            <v>61521</v>
          </cell>
          <cell r="D908">
            <v>0</v>
          </cell>
          <cell r="E908">
            <v>90072</v>
          </cell>
          <cell r="F908" t="str">
            <v>N/A</v>
          </cell>
        </row>
        <row r="909">
          <cell r="A909" t="str">
            <v>661100010000</v>
          </cell>
          <cell r="B909" t="str">
            <v>NEW ROCHELLE CITY SD</v>
          </cell>
          <cell r="C909">
            <v>1796332</v>
          </cell>
          <cell r="D909">
            <v>0</v>
          </cell>
          <cell r="E909">
            <v>404634</v>
          </cell>
          <cell r="F909" t="str">
            <v>N/A</v>
          </cell>
        </row>
        <row r="910">
          <cell r="A910" t="str">
            <v>661201060000</v>
          </cell>
          <cell r="B910" t="str">
            <v>BYRAM HILLS CSD</v>
          </cell>
          <cell r="C910">
            <v>54427</v>
          </cell>
          <cell r="D910">
            <v>0</v>
          </cell>
          <cell r="E910">
            <v>48655</v>
          </cell>
          <cell r="F910" t="str">
            <v>N/A</v>
          </cell>
        </row>
        <row r="911">
          <cell r="A911" t="str">
            <v>661301040000</v>
          </cell>
          <cell r="B911" t="str">
            <v>NORTH SALEM CSD</v>
          </cell>
          <cell r="C911">
            <v>34500</v>
          </cell>
          <cell r="D911">
            <v>0</v>
          </cell>
          <cell r="E911">
            <v>41423</v>
          </cell>
          <cell r="F911" t="str">
            <v>N/A</v>
          </cell>
        </row>
        <row r="912">
          <cell r="A912" t="str">
            <v>661401030000</v>
          </cell>
          <cell r="B912" t="str">
            <v>OSSINING UFSD</v>
          </cell>
          <cell r="C912">
            <v>548529</v>
          </cell>
          <cell r="D912">
            <v>0</v>
          </cell>
          <cell r="E912">
            <v>139653</v>
          </cell>
          <cell r="F912" t="str">
            <v>N/A</v>
          </cell>
        </row>
        <row r="913">
          <cell r="A913" t="str">
            <v>661402020000</v>
          </cell>
          <cell r="B913" t="str">
            <v>BRIARCLIFF MANOR UFSD</v>
          </cell>
          <cell r="C913">
            <v>106734</v>
          </cell>
          <cell r="D913">
            <v>0</v>
          </cell>
          <cell r="E913">
            <v>28120</v>
          </cell>
          <cell r="F913" t="str">
            <v>N/A</v>
          </cell>
        </row>
        <row r="914">
          <cell r="A914" t="str">
            <v>661500010000</v>
          </cell>
          <cell r="B914" t="str">
            <v>PEEKSKILL CITY SD</v>
          </cell>
          <cell r="C914">
            <v>695660</v>
          </cell>
          <cell r="D914">
            <v>0</v>
          </cell>
          <cell r="E914">
            <v>180169</v>
          </cell>
          <cell r="F914" t="str">
            <v>N/A</v>
          </cell>
        </row>
        <row r="915">
          <cell r="A915" t="str">
            <v>661601030000</v>
          </cell>
          <cell r="B915" t="str">
            <v>PELHAM UFSD</v>
          </cell>
          <cell r="C915">
            <v>75594</v>
          </cell>
          <cell r="D915">
            <v>0</v>
          </cell>
          <cell r="E915">
            <v>58963</v>
          </cell>
          <cell r="F915" t="str">
            <v>N/A</v>
          </cell>
        </row>
        <row r="916">
          <cell r="A916" t="str">
            <v>661800010000</v>
          </cell>
          <cell r="B916" t="str">
            <v>RYE CITY SD</v>
          </cell>
          <cell r="C916">
            <v>61743</v>
          </cell>
          <cell r="D916">
            <v>0</v>
          </cell>
          <cell r="E916">
            <v>54888</v>
          </cell>
          <cell r="F916" t="str">
            <v>N/A</v>
          </cell>
        </row>
        <row r="917">
          <cell r="A917" t="str">
            <v>661901030000</v>
          </cell>
          <cell r="B917" t="str">
            <v>RYE NECK UFSD</v>
          </cell>
          <cell r="C917">
            <v>89367</v>
          </cell>
          <cell r="D917">
            <v>0</v>
          </cell>
          <cell r="E917">
            <v>24975</v>
          </cell>
          <cell r="F917" t="str">
            <v>N/A</v>
          </cell>
        </row>
        <row r="918">
          <cell r="A918" t="str">
            <v>661904030000</v>
          </cell>
          <cell r="B918" t="str">
            <v>PORT CHESTER-RYE UFSD</v>
          </cell>
          <cell r="C918">
            <v>1109952</v>
          </cell>
          <cell r="D918">
            <v>0</v>
          </cell>
          <cell r="E918">
            <v>155686</v>
          </cell>
          <cell r="F918" t="str">
            <v>N/A</v>
          </cell>
        </row>
        <row r="919">
          <cell r="A919" t="str">
            <v>661905020000</v>
          </cell>
          <cell r="B919" t="str">
            <v>BLIND BROOK-RYE UFSD</v>
          </cell>
          <cell r="C919">
            <v>32093</v>
          </cell>
          <cell r="D919">
            <v>0</v>
          </cell>
          <cell r="E919">
            <v>20882</v>
          </cell>
          <cell r="F919" t="str">
            <v>N/A</v>
          </cell>
        </row>
        <row r="920">
          <cell r="A920" t="str">
            <v>662001030000</v>
          </cell>
          <cell r="B920" t="str">
            <v>SCARSDALE UFSD</v>
          </cell>
          <cell r="C920">
            <v>92483</v>
          </cell>
          <cell r="D920">
            <v>0</v>
          </cell>
          <cell r="E920">
            <v>73280</v>
          </cell>
          <cell r="F920" t="str">
            <v>N/A</v>
          </cell>
        </row>
        <row r="921">
          <cell r="A921" t="str">
            <v>662101060000</v>
          </cell>
          <cell r="B921" t="str">
            <v>SOMERS CSD</v>
          </cell>
          <cell r="C921">
            <v>52298</v>
          </cell>
          <cell r="D921">
            <v>204054</v>
          </cell>
          <cell r="E921">
            <v>62965</v>
          </cell>
          <cell r="F921" t="str">
            <v>N/A</v>
          </cell>
        </row>
        <row r="922">
          <cell r="A922" t="str">
            <v>662200010000</v>
          </cell>
          <cell r="B922" t="str">
            <v>WHITE PLAINS CITY SD</v>
          </cell>
          <cell r="C922">
            <v>1090062</v>
          </cell>
          <cell r="D922">
            <v>29474</v>
          </cell>
          <cell r="E922">
            <v>238222</v>
          </cell>
          <cell r="F922" t="str">
            <v>N/A</v>
          </cell>
        </row>
        <row r="923">
          <cell r="A923" t="str">
            <v>662300010000</v>
          </cell>
          <cell r="B923" t="str">
            <v>YONKERS CITY SD</v>
          </cell>
          <cell r="C923">
            <v>8941981</v>
          </cell>
          <cell r="D923">
            <v>4535</v>
          </cell>
          <cell r="E923">
            <v>1818610</v>
          </cell>
          <cell r="F923" t="str">
            <v>N/A</v>
          </cell>
        </row>
        <row r="924">
          <cell r="A924" t="str">
            <v>662300860862</v>
          </cell>
          <cell r="B924" t="str">
            <v>CS OF EDUCATIONAL EXCELLENCE</v>
          </cell>
          <cell r="C924">
            <v>305078</v>
          </cell>
          <cell r="D924">
            <v>0</v>
          </cell>
          <cell r="E924">
            <v>15561</v>
          </cell>
          <cell r="F924" t="str">
            <v>N/A</v>
          </cell>
        </row>
        <row r="925">
          <cell r="A925" t="str">
            <v>662401060000</v>
          </cell>
          <cell r="B925" t="str">
            <v>LAKELAND CSD</v>
          </cell>
          <cell r="C925">
            <v>268621</v>
          </cell>
          <cell r="D925">
            <v>249399</v>
          </cell>
          <cell r="E925">
            <v>140811</v>
          </cell>
          <cell r="F925" t="str">
            <v>N/A</v>
          </cell>
        </row>
        <row r="926">
          <cell r="A926" t="str">
            <v>662402060000</v>
          </cell>
          <cell r="B926" t="str">
            <v>YORKTOWN CSD</v>
          </cell>
          <cell r="C926">
            <v>107543</v>
          </cell>
          <cell r="D926">
            <v>0</v>
          </cell>
          <cell r="E926">
            <v>128594</v>
          </cell>
          <cell r="F926" t="str">
            <v>N/A</v>
          </cell>
        </row>
        <row r="927">
          <cell r="A927" t="str">
            <v>670201060000</v>
          </cell>
          <cell r="B927" t="str">
            <v>ATTICA CSD</v>
          </cell>
          <cell r="C927">
            <v>189469</v>
          </cell>
          <cell r="D927">
            <v>0</v>
          </cell>
          <cell r="E927">
            <v>68389</v>
          </cell>
          <cell r="F927" t="str">
            <v>N/A</v>
          </cell>
        </row>
        <row r="928">
          <cell r="A928" t="str">
            <v>670401040000</v>
          </cell>
          <cell r="B928" t="str">
            <v>LETCHWORTH CSD</v>
          </cell>
          <cell r="C928">
            <v>147602</v>
          </cell>
          <cell r="D928">
            <v>0</v>
          </cell>
          <cell r="E928">
            <v>66802</v>
          </cell>
          <cell r="F928" t="str">
            <v>N/A</v>
          </cell>
        </row>
        <row r="929">
          <cell r="A929" t="str">
            <v>671002040000</v>
          </cell>
          <cell r="B929" t="str">
            <v>WYOMING CSD</v>
          </cell>
          <cell r="C929">
            <v>32397</v>
          </cell>
          <cell r="D929">
            <v>0</v>
          </cell>
          <cell r="E929">
            <v>15847</v>
          </cell>
          <cell r="F929" t="str">
            <v>N/A</v>
          </cell>
        </row>
        <row r="930">
          <cell r="A930" t="str">
            <v>671201060000</v>
          </cell>
          <cell r="B930" t="str">
            <v>PERRY CSD</v>
          </cell>
          <cell r="C930">
            <v>162212</v>
          </cell>
          <cell r="D930">
            <v>0</v>
          </cell>
          <cell r="E930">
            <v>51481</v>
          </cell>
          <cell r="F930" t="str">
            <v>N/A</v>
          </cell>
        </row>
        <row r="931">
          <cell r="A931" t="str">
            <v>671501040000</v>
          </cell>
          <cell r="B931" t="str">
            <v>WARSAW CSD</v>
          </cell>
          <cell r="C931">
            <v>166359</v>
          </cell>
          <cell r="D931">
            <v>4535</v>
          </cell>
          <cell r="E931">
            <v>43532</v>
          </cell>
          <cell r="F931" t="str">
            <v>N/A</v>
          </cell>
        </row>
        <row r="932">
          <cell r="A932" t="str">
            <v>680601060000</v>
          </cell>
          <cell r="B932" t="str">
            <v>PENN YAN CSD</v>
          </cell>
          <cell r="C932">
            <v>614396</v>
          </cell>
          <cell r="D932">
            <v>15871</v>
          </cell>
          <cell r="E932">
            <v>147426</v>
          </cell>
          <cell r="F932" t="str">
            <v>N/A</v>
          </cell>
        </row>
        <row r="933">
          <cell r="A933" t="str">
            <v>680801040000</v>
          </cell>
          <cell r="B933" t="str">
            <v>DUNDEE CSD</v>
          </cell>
          <cell r="C933">
            <v>441111</v>
          </cell>
          <cell r="D933">
            <v>0</v>
          </cell>
          <cell r="E933">
            <v>70869</v>
          </cell>
          <cell r="F933" t="str">
            <v>N/A</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IP Cover Page"/>
      <sheetName val="Assurances"/>
      <sheetName val="District Leadership Team"/>
      <sheetName val="District Info Sheet"/>
      <sheetName val="Overview"/>
      <sheetName val="Set-Asides"/>
      <sheetName val="AllocationPlan-Improvement"/>
      <sheetName val="AllocationPlan-PE"/>
      <sheetName val="Sheet1"/>
      <sheetName val="SI Set Aside Rates"/>
    </sheetNames>
    <sheetDataSet>
      <sheetData sheetId="0">
        <row r="2">
          <cell r="C2" t="str">
            <v>441600010000</v>
          </cell>
        </row>
      </sheetData>
      <sheetData sheetId="1" refreshError="1"/>
      <sheetData sheetId="2" refreshError="1"/>
      <sheetData sheetId="3" refreshError="1"/>
      <sheetData sheetId="4" refreshError="1"/>
      <sheetData sheetId="5">
        <row r="5">
          <cell r="F5">
            <v>37301</v>
          </cell>
        </row>
        <row r="29">
          <cell r="D29">
            <v>663099</v>
          </cell>
        </row>
      </sheetData>
      <sheetData sheetId="6" refreshError="1"/>
      <sheetData sheetId="7" refreshError="1"/>
      <sheetData sheetId="8" refreshError="1"/>
      <sheetData sheetId="9">
        <row r="1">
          <cell r="A1" t="str">
            <v xml:space="preserve"> School Improvement Set Aside Rate based on count of all schools </v>
          </cell>
        </row>
        <row r="2">
          <cell r="A2" t="str">
            <v>LEA BEDS</v>
          </cell>
          <cell r="B2" t="str">
            <v>LEA NAME</v>
          </cell>
          <cell r="C2" t="str">
            <v>All Schools</v>
          </cell>
          <cell r="D2" t="str">
            <v># of Priority &amp; Focus Schools (minimum required)</v>
          </cell>
          <cell r="E2" t="str">
            <v xml:space="preserve">% of identified schools </v>
          </cell>
          <cell r="F2" t="str">
            <v>Required Set Aside %</v>
          </cell>
          <cell r="G2" t="str">
            <v>Title III Set Aside required</v>
          </cell>
          <cell r="I2" t="str">
            <v xml:space="preserve">Percentage of identified schools </v>
          </cell>
          <cell r="J2" t="str">
            <v>Required Set-Aside rate</v>
          </cell>
        </row>
        <row r="3">
          <cell r="A3" t="str">
            <v>010100010000</v>
          </cell>
          <cell r="B3" t="str">
            <v>ALBANY CITY SD</v>
          </cell>
          <cell r="C3">
            <v>15</v>
          </cell>
          <cell r="D3">
            <v>13</v>
          </cell>
          <cell r="E3" t="str">
            <v>87</v>
          </cell>
          <cell r="F3">
            <v>0.15</v>
          </cell>
          <cell r="I3" t="str">
            <v>Less than 30%</v>
          </cell>
          <cell r="J3">
            <v>0.05</v>
          </cell>
        </row>
        <row r="4">
          <cell r="A4" t="str">
            <v>010100860884</v>
          </cell>
          <cell r="B4" t="str">
            <v>ALBANY PREP CHARTER SCHOOL</v>
          </cell>
          <cell r="C4">
            <v>1</v>
          </cell>
          <cell r="D4">
            <v>1</v>
          </cell>
          <cell r="E4" t="str">
            <v>100</v>
          </cell>
          <cell r="F4">
            <v>0.15</v>
          </cell>
          <cell r="I4" t="str">
            <v>30-34%</v>
          </cell>
          <cell r="J4">
            <v>0.06</v>
          </cell>
        </row>
        <row r="5">
          <cell r="A5" t="str">
            <v>022601060000</v>
          </cell>
          <cell r="B5" t="str">
            <v>WELLSVILLE CSD</v>
          </cell>
          <cell r="C5">
            <v>3</v>
          </cell>
          <cell r="D5">
            <v>1</v>
          </cell>
          <cell r="E5" t="str">
            <v>33</v>
          </cell>
          <cell r="F5">
            <v>0.06</v>
          </cell>
          <cell r="I5" t="str">
            <v>35-39%</v>
          </cell>
          <cell r="J5">
            <v>7.0000000000000007E-2</v>
          </cell>
        </row>
        <row r="6">
          <cell r="A6" t="str">
            <v>030200010000</v>
          </cell>
          <cell r="B6" t="str">
            <v>BINGHAMTON CITY SD</v>
          </cell>
          <cell r="C6">
            <v>10</v>
          </cell>
          <cell r="D6">
            <v>8</v>
          </cell>
          <cell r="E6" t="str">
            <v>80</v>
          </cell>
          <cell r="F6">
            <v>0.15</v>
          </cell>
          <cell r="I6" t="str">
            <v>40-44%</v>
          </cell>
          <cell r="J6">
            <v>0.08</v>
          </cell>
        </row>
        <row r="7">
          <cell r="A7" t="str">
            <v>031401060000</v>
          </cell>
          <cell r="B7" t="str">
            <v>WHITNEY POINT CSD</v>
          </cell>
          <cell r="C7">
            <v>3</v>
          </cell>
          <cell r="D7">
            <v>1</v>
          </cell>
          <cell r="E7" t="str">
            <v>33</v>
          </cell>
          <cell r="F7">
            <v>0.06</v>
          </cell>
          <cell r="I7" t="str">
            <v>45-49%</v>
          </cell>
          <cell r="J7">
            <v>0.09</v>
          </cell>
        </row>
        <row r="8">
          <cell r="A8" t="str">
            <v>042400010000</v>
          </cell>
          <cell r="B8" t="str">
            <v>OLEAN CITY SD</v>
          </cell>
          <cell r="C8">
            <v>4</v>
          </cell>
          <cell r="D8">
            <v>1</v>
          </cell>
          <cell r="E8" t="str">
            <v>25</v>
          </cell>
          <cell r="F8">
            <v>0.05</v>
          </cell>
          <cell r="I8" t="str">
            <v>50-54%</v>
          </cell>
          <cell r="J8">
            <v>0.1</v>
          </cell>
        </row>
        <row r="9">
          <cell r="A9" t="str">
            <v>050100010000</v>
          </cell>
          <cell r="B9" t="str">
            <v>AUBURN CITY SD</v>
          </cell>
          <cell r="C9">
            <v>7</v>
          </cell>
          <cell r="D9">
            <v>4</v>
          </cell>
          <cell r="E9" t="str">
            <v>57</v>
          </cell>
          <cell r="F9">
            <v>0.11</v>
          </cell>
          <cell r="I9" t="str">
            <v>55-59%</v>
          </cell>
          <cell r="J9">
            <v>0.11</v>
          </cell>
        </row>
        <row r="10">
          <cell r="A10" t="str">
            <v>060800010000</v>
          </cell>
          <cell r="B10" t="str">
            <v>DUNKIRK CITY SD</v>
          </cell>
          <cell r="C10">
            <v>6</v>
          </cell>
          <cell r="D10">
            <v>1</v>
          </cell>
          <cell r="E10" t="str">
            <v>17</v>
          </cell>
          <cell r="F10">
            <v>0.05</v>
          </cell>
          <cell r="I10" t="str">
            <v>60-64%</v>
          </cell>
          <cell r="J10">
            <v>0.12</v>
          </cell>
        </row>
        <row r="11">
          <cell r="A11" t="str">
            <v>061700010000</v>
          </cell>
          <cell r="B11" t="str">
            <v>JAMESTOWN CITY SD</v>
          </cell>
          <cell r="C11">
            <v>9</v>
          </cell>
          <cell r="D11">
            <v>2</v>
          </cell>
          <cell r="E11" t="str">
            <v>22</v>
          </cell>
          <cell r="F11">
            <v>0.05</v>
          </cell>
          <cell r="G11" t="str">
            <v>Yes</v>
          </cell>
          <cell r="I11" t="str">
            <v>65-69%</v>
          </cell>
          <cell r="J11">
            <v>0.13</v>
          </cell>
        </row>
        <row r="12">
          <cell r="A12" t="str">
            <v>062401040000</v>
          </cell>
          <cell r="B12" t="str">
            <v>RIPLEY CSD</v>
          </cell>
          <cell r="C12">
            <v>1</v>
          </cell>
          <cell r="D12">
            <v>1</v>
          </cell>
          <cell r="E12" t="str">
            <v>100</v>
          </cell>
          <cell r="F12">
            <v>0.15</v>
          </cell>
          <cell r="I12" t="str">
            <v>70-74%</v>
          </cell>
          <cell r="J12">
            <v>0.14000000000000001</v>
          </cell>
        </row>
        <row r="13">
          <cell r="A13" t="str">
            <v>070600010000</v>
          </cell>
          <cell r="B13" t="str">
            <v>ELMIRA CITY SD</v>
          </cell>
          <cell r="C13">
            <v>13</v>
          </cell>
          <cell r="D13">
            <v>4</v>
          </cell>
          <cell r="E13" t="str">
            <v>31</v>
          </cell>
          <cell r="F13">
            <v>0.06</v>
          </cell>
          <cell r="I13" t="str">
            <v>75% or more</v>
          </cell>
          <cell r="J13">
            <v>0.15</v>
          </cell>
        </row>
        <row r="14">
          <cell r="A14" t="str">
            <v>081200050000</v>
          </cell>
          <cell r="B14" t="str">
            <v>NORWICH CITY SD</v>
          </cell>
          <cell r="C14">
            <v>4</v>
          </cell>
          <cell r="D14">
            <v>1</v>
          </cell>
          <cell r="E14" t="str">
            <v>25</v>
          </cell>
          <cell r="F14">
            <v>0.05</v>
          </cell>
        </row>
        <row r="15">
          <cell r="A15" t="str">
            <v>081501040000</v>
          </cell>
          <cell r="B15" t="str">
            <v>OXFORD ACADEMY &amp; CSD</v>
          </cell>
          <cell r="C15">
            <v>3</v>
          </cell>
          <cell r="D15">
            <v>1</v>
          </cell>
          <cell r="E15" t="str">
            <v>33</v>
          </cell>
          <cell r="F15">
            <v>0.06</v>
          </cell>
        </row>
        <row r="16">
          <cell r="A16" t="str">
            <v>091402060000</v>
          </cell>
          <cell r="B16" t="str">
            <v>SARANAC CSD</v>
          </cell>
          <cell r="C16">
            <v>4</v>
          </cell>
          <cell r="D16">
            <v>1</v>
          </cell>
          <cell r="E16" t="str">
            <v>25</v>
          </cell>
          <cell r="F16">
            <v>0.05</v>
          </cell>
          <cell r="I16" t="str">
            <v>Fully Developed</v>
          </cell>
        </row>
        <row r="17">
          <cell r="A17" t="str">
            <v>101300010000</v>
          </cell>
          <cell r="B17" t="str">
            <v>HUDSON CITY SD</v>
          </cell>
          <cell r="C17">
            <v>3</v>
          </cell>
          <cell r="D17">
            <v>1</v>
          </cell>
          <cell r="E17" t="str">
            <v>33</v>
          </cell>
          <cell r="F17">
            <v>0.06</v>
          </cell>
          <cell r="I17" t="str">
            <v>Partially Developed</v>
          </cell>
        </row>
        <row r="18">
          <cell r="A18" t="str">
            <v>110200010000</v>
          </cell>
          <cell r="B18" t="str">
            <v>CORTLAND CITY SD</v>
          </cell>
          <cell r="C18">
            <v>6</v>
          </cell>
          <cell r="D18">
            <v>2</v>
          </cell>
          <cell r="E18" t="str">
            <v>33</v>
          </cell>
          <cell r="F18">
            <v>0.06</v>
          </cell>
          <cell r="I18" t="str">
            <v>Insufficiently Developed</v>
          </cell>
        </row>
        <row r="19">
          <cell r="A19" t="str">
            <v>121601060000</v>
          </cell>
          <cell r="B19" t="str">
            <v>SIDNEY CSD</v>
          </cell>
          <cell r="C19">
            <v>3</v>
          </cell>
          <cell r="D19">
            <v>1</v>
          </cell>
          <cell r="E19" t="str">
            <v>33</v>
          </cell>
          <cell r="F19">
            <v>0.06</v>
          </cell>
        </row>
        <row r="20">
          <cell r="A20" t="str">
            <v>130200010000</v>
          </cell>
          <cell r="B20" t="str">
            <v>BEACON CITY SD</v>
          </cell>
          <cell r="C20">
            <v>6</v>
          </cell>
          <cell r="D20">
            <v>1</v>
          </cell>
          <cell r="E20" t="str">
            <v>17</v>
          </cell>
          <cell r="F20">
            <v>0.05</v>
          </cell>
        </row>
        <row r="21">
          <cell r="A21" t="str">
            <v>130502020000</v>
          </cell>
          <cell r="B21" t="str">
            <v>DOVER UFSD</v>
          </cell>
          <cell r="C21">
            <v>4</v>
          </cell>
          <cell r="D21">
            <v>1</v>
          </cell>
          <cell r="E21" t="str">
            <v>25</v>
          </cell>
          <cell r="F21">
            <v>0.05</v>
          </cell>
        </row>
        <row r="22">
          <cell r="A22" t="str">
            <v>130801060000</v>
          </cell>
          <cell r="B22" t="str">
            <v>HYDE PARK CSD</v>
          </cell>
          <cell r="C22">
            <v>6</v>
          </cell>
          <cell r="D22">
            <v>1</v>
          </cell>
          <cell r="E22" t="str">
            <v>17</v>
          </cell>
          <cell r="F22">
            <v>0.05</v>
          </cell>
        </row>
        <row r="23">
          <cell r="A23" t="str">
            <v>131500010000</v>
          </cell>
          <cell r="B23" t="str">
            <v>POUGHKEEPSIE CITY SD</v>
          </cell>
          <cell r="C23">
            <v>7</v>
          </cell>
          <cell r="D23">
            <v>6</v>
          </cell>
          <cell r="E23" t="str">
            <v>86</v>
          </cell>
          <cell r="F23">
            <v>0.15</v>
          </cell>
        </row>
        <row r="24">
          <cell r="A24" t="str">
            <v>140600010000</v>
          </cell>
          <cell r="B24" t="str">
            <v>BUFFALO CITY SD</v>
          </cell>
          <cell r="C24">
            <v>56</v>
          </cell>
          <cell r="D24">
            <v>44</v>
          </cell>
          <cell r="E24" t="str">
            <v>79</v>
          </cell>
          <cell r="F24">
            <v>0.15</v>
          </cell>
          <cell r="G24" t="str">
            <v>Yes</v>
          </cell>
        </row>
        <row r="25">
          <cell r="A25" t="str">
            <v>140600860843</v>
          </cell>
          <cell r="B25" t="str">
            <v>COMMUNITY CHARTER SCHOOL</v>
          </cell>
          <cell r="C25">
            <v>1</v>
          </cell>
          <cell r="D25">
            <v>1</v>
          </cell>
          <cell r="E25" t="str">
            <v>100</v>
          </cell>
          <cell r="F25">
            <v>0.15</v>
          </cell>
        </row>
        <row r="26">
          <cell r="A26" t="str">
            <v>140600860853</v>
          </cell>
          <cell r="B26" t="str">
            <v>PINNACLE CHARTER SCHOOL</v>
          </cell>
          <cell r="C26">
            <v>1</v>
          </cell>
          <cell r="D26">
            <v>1</v>
          </cell>
          <cell r="E26" t="str">
            <v>100</v>
          </cell>
          <cell r="F26">
            <v>0.15</v>
          </cell>
        </row>
        <row r="27">
          <cell r="A27" t="str">
            <v>140600860868</v>
          </cell>
          <cell r="B27" t="str">
            <v>ORACLE CHARTER SCHOOL</v>
          </cell>
          <cell r="C27">
            <v>1</v>
          </cell>
          <cell r="D27">
            <v>1</v>
          </cell>
          <cell r="E27" t="str">
            <v>100</v>
          </cell>
          <cell r="F27">
            <v>0.15</v>
          </cell>
        </row>
        <row r="28">
          <cell r="A28" t="str">
            <v>141800010000</v>
          </cell>
          <cell r="B28" t="str">
            <v>LACKAWANNA CITY SD</v>
          </cell>
          <cell r="C28">
            <v>4</v>
          </cell>
          <cell r="D28">
            <v>2</v>
          </cell>
          <cell r="E28" t="str">
            <v>50</v>
          </cell>
          <cell r="F28">
            <v>0.1</v>
          </cell>
        </row>
        <row r="29">
          <cell r="A29" t="str">
            <v>142601030000</v>
          </cell>
          <cell r="B29" t="str">
            <v>KENMORE-TONAWANDA UFSD</v>
          </cell>
          <cell r="C29">
            <v>13</v>
          </cell>
          <cell r="D29">
            <v>1</v>
          </cell>
          <cell r="E29" t="str">
            <v>8</v>
          </cell>
          <cell r="F29">
            <v>0.05</v>
          </cell>
        </row>
        <row r="30">
          <cell r="A30" t="str">
            <v>150901040000</v>
          </cell>
          <cell r="B30" t="str">
            <v>MORIAH CSD</v>
          </cell>
          <cell r="C30">
            <v>2</v>
          </cell>
          <cell r="D30">
            <v>1</v>
          </cell>
          <cell r="E30" t="str">
            <v>50</v>
          </cell>
          <cell r="F30">
            <v>0.1</v>
          </cell>
        </row>
        <row r="31">
          <cell r="A31" t="str">
            <v>151102040000</v>
          </cell>
          <cell r="B31" t="str">
            <v>LAKE PLACID CSD</v>
          </cell>
          <cell r="C31">
            <v>2</v>
          </cell>
          <cell r="D31">
            <v>1</v>
          </cell>
          <cell r="E31" t="str">
            <v>50</v>
          </cell>
          <cell r="F31">
            <v>0.1</v>
          </cell>
        </row>
        <row r="32">
          <cell r="A32" t="str">
            <v>161201040000</v>
          </cell>
          <cell r="B32" t="str">
            <v>SALMON RIVER CSD</v>
          </cell>
          <cell r="C32">
            <v>3</v>
          </cell>
          <cell r="D32">
            <v>1</v>
          </cell>
          <cell r="E32" t="str">
            <v>33</v>
          </cell>
          <cell r="F32">
            <v>0.06</v>
          </cell>
        </row>
        <row r="33">
          <cell r="A33" t="str">
            <v>161501060000</v>
          </cell>
          <cell r="B33" t="str">
            <v>MALONE CSD</v>
          </cell>
          <cell r="C33">
            <v>5</v>
          </cell>
          <cell r="D33">
            <v>1</v>
          </cell>
          <cell r="E33" t="str">
            <v>20</v>
          </cell>
          <cell r="F33">
            <v>0.05</v>
          </cell>
        </row>
        <row r="34">
          <cell r="A34" t="str">
            <v>170500010000</v>
          </cell>
          <cell r="B34" t="str">
            <v>GLOVERSVILLE CITY SD</v>
          </cell>
          <cell r="C34">
            <v>6</v>
          </cell>
          <cell r="D34">
            <v>5</v>
          </cell>
          <cell r="E34" t="str">
            <v>83</v>
          </cell>
          <cell r="F34">
            <v>0.15</v>
          </cell>
        </row>
        <row r="35">
          <cell r="A35" t="str">
            <v>170901040000</v>
          </cell>
          <cell r="B35" t="str">
            <v>NORTHVILLE CSD</v>
          </cell>
          <cell r="C35">
            <v>2</v>
          </cell>
          <cell r="D35">
            <v>1</v>
          </cell>
          <cell r="E35" t="str">
            <v>50</v>
          </cell>
          <cell r="F35">
            <v>0.1</v>
          </cell>
        </row>
        <row r="36">
          <cell r="A36" t="str">
            <v>180300010000</v>
          </cell>
          <cell r="B36" t="str">
            <v>BATAVIA CITY SD</v>
          </cell>
          <cell r="C36">
            <v>4</v>
          </cell>
          <cell r="D36">
            <v>1</v>
          </cell>
          <cell r="E36" t="str">
            <v>25</v>
          </cell>
          <cell r="F36">
            <v>0.05</v>
          </cell>
        </row>
        <row r="37">
          <cell r="A37" t="str">
            <v>190301040000</v>
          </cell>
          <cell r="B37" t="str">
            <v>CAIRO-DURHAM CSD</v>
          </cell>
          <cell r="C37">
            <v>4</v>
          </cell>
          <cell r="D37">
            <v>1</v>
          </cell>
          <cell r="E37" t="str">
            <v>25</v>
          </cell>
          <cell r="F37">
            <v>0.05</v>
          </cell>
        </row>
        <row r="38">
          <cell r="A38" t="str">
            <v>190401060000</v>
          </cell>
          <cell r="B38" t="str">
            <v>CATSKILL CSD</v>
          </cell>
          <cell r="C38">
            <v>3</v>
          </cell>
          <cell r="D38">
            <v>1</v>
          </cell>
          <cell r="E38" t="str">
            <v>33</v>
          </cell>
          <cell r="F38">
            <v>0.06</v>
          </cell>
        </row>
        <row r="39">
          <cell r="A39" t="str">
            <v>261600010000</v>
          </cell>
          <cell r="B39" t="str">
            <v>ROCHESTER CITY SD</v>
          </cell>
          <cell r="C39">
            <v>62</v>
          </cell>
          <cell r="D39">
            <v>50</v>
          </cell>
          <cell r="E39" t="str">
            <v>81</v>
          </cell>
          <cell r="F39">
            <v>0.15</v>
          </cell>
          <cell r="G39" t="str">
            <v>Yes</v>
          </cell>
        </row>
        <row r="40">
          <cell r="A40" t="str">
            <v>270100010000</v>
          </cell>
          <cell r="B40" t="str">
            <v>AMSTERDAM CITY SD</v>
          </cell>
          <cell r="C40">
            <v>6</v>
          </cell>
          <cell r="D40">
            <v>5</v>
          </cell>
          <cell r="E40" t="str">
            <v>83</v>
          </cell>
          <cell r="F40">
            <v>0.15</v>
          </cell>
          <cell r="G40" t="str">
            <v>Yes</v>
          </cell>
        </row>
        <row r="41">
          <cell r="A41" t="str">
            <v>280201030000</v>
          </cell>
          <cell r="B41" t="str">
            <v>HEMPSTEAD UFSD</v>
          </cell>
          <cell r="C41">
            <v>12</v>
          </cell>
          <cell r="D41">
            <v>6</v>
          </cell>
          <cell r="E41" t="str">
            <v>50</v>
          </cell>
          <cell r="F41">
            <v>0.1</v>
          </cell>
          <cell r="G41" t="str">
            <v>Yes</v>
          </cell>
        </row>
        <row r="42">
          <cell r="A42" t="str">
            <v>280208030000</v>
          </cell>
          <cell r="B42" t="str">
            <v>ROOSEVELT UFSD</v>
          </cell>
          <cell r="C42">
            <v>5</v>
          </cell>
          <cell r="D42">
            <v>3</v>
          </cell>
          <cell r="E42" t="str">
            <v>60</v>
          </cell>
          <cell r="F42">
            <v>0.12</v>
          </cell>
        </row>
        <row r="43">
          <cell r="A43" t="str">
            <v>280406030000</v>
          </cell>
          <cell r="B43" t="str">
            <v>MANHASSET UFSD</v>
          </cell>
          <cell r="C43">
            <v>4</v>
          </cell>
          <cell r="D43">
            <v>1</v>
          </cell>
          <cell r="E43" t="str">
            <v>25</v>
          </cell>
          <cell r="F43">
            <v>0.05</v>
          </cell>
        </row>
        <row r="44">
          <cell r="A44" t="str">
            <v>310100010000</v>
          </cell>
          <cell r="B44" t="str">
            <v>NYC GEOG DIST # 1 - MANHATTAN</v>
          </cell>
          <cell r="C44">
            <v>31</v>
          </cell>
          <cell r="D44">
            <v>5</v>
          </cell>
          <cell r="E44" t="str">
            <v/>
          </cell>
        </row>
        <row r="45">
          <cell r="A45" t="str">
            <v>310200010000</v>
          </cell>
          <cell r="B45" t="str">
            <v>NYC GEOG DIST # 2 - MANHATTAN</v>
          </cell>
          <cell r="C45">
            <v>108</v>
          </cell>
          <cell r="D45">
            <v>11</v>
          </cell>
          <cell r="E45" t="str">
            <v/>
          </cell>
        </row>
        <row r="46">
          <cell r="A46" t="str">
            <v>310300010000</v>
          </cell>
          <cell r="B46" t="str">
            <v>NYC GEOG DIST # 3 - MANHATTAN</v>
          </cell>
          <cell r="C46">
            <v>46</v>
          </cell>
          <cell r="D46">
            <v>6</v>
          </cell>
          <cell r="E46" t="str">
            <v/>
          </cell>
        </row>
        <row r="47">
          <cell r="A47" t="str">
            <v>310300860871</v>
          </cell>
          <cell r="B47" t="str">
            <v>OPPORTUNITY CHARTER SCHOOL</v>
          </cell>
          <cell r="C47">
            <v>1</v>
          </cell>
          <cell r="D47">
            <v>1</v>
          </cell>
          <cell r="E47" t="str">
            <v>100</v>
          </cell>
          <cell r="F47">
            <v>0.15</v>
          </cell>
        </row>
        <row r="48">
          <cell r="A48" t="str">
            <v>310400010000</v>
          </cell>
          <cell r="B48" t="str">
            <v>NYC GEOG DIST # 4 - MANHATTAN</v>
          </cell>
          <cell r="C48">
            <v>35</v>
          </cell>
          <cell r="D48">
            <v>9</v>
          </cell>
          <cell r="E48" t="str">
            <v/>
          </cell>
        </row>
        <row r="49">
          <cell r="A49" t="str">
            <v>310500010000</v>
          </cell>
          <cell r="B49" t="str">
            <v>NYC GEOG DIST # 5 - MANHATTAN</v>
          </cell>
          <cell r="C49">
            <v>29</v>
          </cell>
          <cell r="D49">
            <v>5</v>
          </cell>
          <cell r="E49" t="str">
            <v/>
          </cell>
        </row>
        <row r="50">
          <cell r="A50" t="str">
            <v>310500860928</v>
          </cell>
          <cell r="B50" t="str">
            <v>ST HOPE LEADERSHIP ACAD CHARTER SCH</v>
          </cell>
          <cell r="C50">
            <v>1</v>
          </cell>
          <cell r="D50">
            <v>1</v>
          </cell>
          <cell r="E50" t="str">
            <v>100</v>
          </cell>
          <cell r="F50">
            <v>0.15</v>
          </cell>
        </row>
        <row r="51">
          <cell r="A51" t="str">
            <v>310600010000</v>
          </cell>
          <cell r="B51" t="str">
            <v>NYC GEOG DIST # 6 - MANHATTAN</v>
          </cell>
          <cell r="C51">
            <v>45</v>
          </cell>
          <cell r="D51">
            <v>7</v>
          </cell>
          <cell r="E51" t="str">
            <v/>
          </cell>
        </row>
        <row r="52">
          <cell r="A52" t="str">
            <v>320700010000</v>
          </cell>
          <cell r="B52" t="str">
            <v>NYC GEOG DIST # 7 - BRONX</v>
          </cell>
          <cell r="C52">
            <v>42</v>
          </cell>
          <cell r="D52">
            <v>20</v>
          </cell>
          <cell r="E52" t="str">
            <v/>
          </cell>
        </row>
        <row r="53">
          <cell r="A53" t="str">
            <v>320800010000</v>
          </cell>
          <cell r="B53" t="str">
            <v>NYC GEOG DIST # 8 - BRONX</v>
          </cell>
          <cell r="C53">
            <v>52</v>
          </cell>
          <cell r="D53">
            <v>27</v>
          </cell>
          <cell r="E53" t="str">
            <v/>
          </cell>
        </row>
        <row r="54">
          <cell r="A54" t="str">
            <v>320900010000</v>
          </cell>
          <cell r="B54" t="str">
            <v>NYC GEOG DIST # 9 - BRONX</v>
          </cell>
          <cell r="C54">
            <v>67</v>
          </cell>
          <cell r="D54">
            <v>28</v>
          </cell>
          <cell r="E54" t="str">
            <v/>
          </cell>
        </row>
        <row r="55">
          <cell r="A55" t="str">
            <v>321000010000</v>
          </cell>
          <cell r="B55" t="str">
            <v>NYC GEOG DIST #10 - BRONX</v>
          </cell>
          <cell r="C55">
            <v>81</v>
          </cell>
          <cell r="D55">
            <v>32</v>
          </cell>
          <cell r="E55" t="str">
            <v/>
          </cell>
        </row>
        <row r="56">
          <cell r="A56" t="str">
            <v>321100010000</v>
          </cell>
          <cell r="B56" t="str">
            <v>NYC GEOG DIST #11 - BRONX</v>
          </cell>
          <cell r="C56">
            <v>57</v>
          </cell>
          <cell r="D56">
            <v>27</v>
          </cell>
          <cell r="E56" t="str">
            <v/>
          </cell>
        </row>
        <row r="57">
          <cell r="A57" t="str">
            <v>321200010000</v>
          </cell>
          <cell r="B57" t="str">
            <v>NYC GEOG DIST #12 - BRONX</v>
          </cell>
          <cell r="C57">
            <v>51</v>
          </cell>
          <cell r="D57">
            <v>23</v>
          </cell>
          <cell r="E57" t="str">
            <v/>
          </cell>
        </row>
        <row r="58">
          <cell r="A58" t="str">
            <v>331300010000</v>
          </cell>
          <cell r="B58" t="str">
            <v>NYC GEOG DIST #13 - BROOKLYN</v>
          </cell>
          <cell r="C58">
            <v>45</v>
          </cell>
          <cell r="D58">
            <v>13</v>
          </cell>
          <cell r="E58" t="str">
            <v/>
          </cell>
        </row>
        <row r="59">
          <cell r="A59" t="str">
            <v>331400010000</v>
          </cell>
          <cell r="B59" t="str">
            <v>NYC GEOG DIST #14 - BROOKLYN</v>
          </cell>
          <cell r="C59">
            <v>41</v>
          </cell>
          <cell r="D59">
            <v>11</v>
          </cell>
          <cell r="E59" t="str">
            <v/>
          </cell>
        </row>
        <row r="60">
          <cell r="A60" t="str">
            <v>331400860865</v>
          </cell>
          <cell r="B60" t="str">
            <v>WILLIAMSBURG CHARTER HIGH SCHOOL</v>
          </cell>
          <cell r="C60">
            <v>1</v>
          </cell>
          <cell r="D60">
            <v>1</v>
          </cell>
          <cell r="E60" t="str">
            <v>100</v>
          </cell>
          <cell r="F60">
            <v>0.15</v>
          </cell>
        </row>
        <row r="61">
          <cell r="A61" t="str">
            <v>331500010000</v>
          </cell>
          <cell r="B61" t="str">
            <v>NYC GEOG DIST #15 - BROOKLYN</v>
          </cell>
          <cell r="C61">
            <v>43</v>
          </cell>
          <cell r="D61">
            <v>10</v>
          </cell>
          <cell r="E61" t="str">
            <v/>
          </cell>
        </row>
        <row r="62">
          <cell r="A62" t="str">
            <v>331500860953</v>
          </cell>
          <cell r="B62" t="str">
            <v>SUMMIT ACADEMY CHARTER SCHOOL</v>
          </cell>
          <cell r="C62">
            <v>1</v>
          </cell>
          <cell r="D62">
            <v>1</v>
          </cell>
          <cell r="E62" t="str">
            <v>100</v>
          </cell>
          <cell r="F62">
            <v>0.15</v>
          </cell>
        </row>
        <row r="63">
          <cell r="A63" t="str">
            <v>331600010000</v>
          </cell>
          <cell r="B63" t="str">
            <v>NYC GEOG DIST #16 - BROOKLYN</v>
          </cell>
          <cell r="C63">
            <v>26</v>
          </cell>
          <cell r="D63">
            <v>10</v>
          </cell>
          <cell r="E63" t="str">
            <v/>
          </cell>
        </row>
        <row r="64">
          <cell r="A64" t="str">
            <v>331700010000</v>
          </cell>
          <cell r="B64" t="str">
            <v>NYC GEOG DIST #17 - BROOKLYN</v>
          </cell>
          <cell r="C64">
            <v>50</v>
          </cell>
          <cell r="D64">
            <v>13</v>
          </cell>
          <cell r="E64" t="str">
            <v/>
          </cell>
        </row>
        <row r="65">
          <cell r="A65" t="str">
            <v>331800010000</v>
          </cell>
          <cell r="B65" t="str">
            <v>NYC GEOG DIST #18 - BROOKLYN</v>
          </cell>
          <cell r="C65">
            <v>34</v>
          </cell>
          <cell r="D65">
            <v>7</v>
          </cell>
          <cell r="E65" t="str">
            <v/>
          </cell>
        </row>
        <row r="66">
          <cell r="A66" t="str">
            <v>331900010000</v>
          </cell>
          <cell r="B66" t="str">
            <v>NYC GEOG DIST #19 - BROOKLYN</v>
          </cell>
          <cell r="C66">
            <v>44</v>
          </cell>
          <cell r="D66">
            <v>21</v>
          </cell>
          <cell r="E66" t="str">
            <v/>
          </cell>
        </row>
        <row r="67">
          <cell r="A67" t="str">
            <v>332000010000</v>
          </cell>
          <cell r="B67" t="str">
            <v>NYC GEOG DIST #20 - BROOKLYN</v>
          </cell>
          <cell r="C67">
            <v>39</v>
          </cell>
          <cell r="D67">
            <v>3</v>
          </cell>
          <cell r="E67" t="str">
            <v/>
          </cell>
        </row>
        <row r="68">
          <cell r="A68" t="str">
            <v>332100010000</v>
          </cell>
          <cell r="B68" t="str">
            <v>NYC GEOG DIST #21 - BROOKLYN</v>
          </cell>
          <cell r="C68">
            <v>40</v>
          </cell>
          <cell r="D68">
            <v>7</v>
          </cell>
          <cell r="E68" t="str">
            <v/>
          </cell>
        </row>
        <row r="69">
          <cell r="A69" t="str">
            <v>332200010000</v>
          </cell>
          <cell r="B69" t="str">
            <v>NYC GEOG DIST #22 - BROOKLYN</v>
          </cell>
          <cell r="C69">
            <v>38</v>
          </cell>
          <cell r="D69">
            <v>6</v>
          </cell>
          <cell r="E69" t="str">
            <v/>
          </cell>
        </row>
        <row r="70">
          <cell r="A70" t="str">
            <v>332300010000</v>
          </cell>
          <cell r="B70" t="str">
            <v>NYC GEOG DIST #23 - BROOKLYN</v>
          </cell>
          <cell r="C70">
            <v>27</v>
          </cell>
          <cell r="D70">
            <v>12</v>
          </cell>
          <cell r="E70" t="str">
            <v/>
          </cell>
        </row>
        <row r="71">
          <cell r="A71" t="str">
            <v>333200010000</v>
          </cell>
          <cell r="B71" t="str">
            <v>NYC GEOG DIST #32 - BROOKLYN</v>
          </cell>
          <cell r="C71">
            <v>26</v>
          </cell>
          <cell r="D71">
            <v>13</v>
          </cell>
          <cell r="E71" t="str">
            <v/>
          </cell>
        </row>
        <row r="72">
          <cell r="A72" t="str">
            <v>342400010000</v>
          </cell>
          <cell r="B72" t="str">
            <v>NYC GEOG DIST #24 - QUEENS</v>
          </cell>
          <cell r="C72">
            <v>50</v>
          </cell>
          <cell r="D72">
            <v>3</v>
          </cell>
          <cell r="E72" t="str">
            <v/>
          </cell>
        </row>
        <row r="73">
          <cell r="A73" t="str">
            <v>342500010000</v>
          </cell>
          <cell r="B73" t="str">
            <v>NYC GEOG DIST #25 - QUEENS</v>
          </cell>
          <cell r="C73">
            <v>43</v>
          </cell>
          <cell r="D73">
            <v>2</v>
          </cell>
          <cell r="E73" t="str">
            <v/>
          </cell>
        </row>
        <row r="74">
          <cell r="A74" t="str">
            <v>342600010000</v>
          </cell>
          <cell r="B74" t="str">
            <v>NYC GEOG DIST #26 - QUEENS</v>
          </cell>
          <cell r="C74">
            <v>31</v>
          </cell>
          <cell r="D74">
            <v>1</v>
          </cell>
          <cell r="E74" t="str">
            <v/>
          </cell>
        </row>
        <row r="75">
          <cell r="A75" t="str">
            <v>342700010000</v>
          </cell>
          <cell r="B75" t="str">
            <v>NYC GEOG DIST #27 - QUEENS</v>
          </cell>
          <cell r="C75">
            <v>57</v>
          </cell>
          <cell r="D75">
            <v>10</v>
          </cell>
          <cell r="E75" t="str">
            <v/>
          </cell>
        </row>
        <row r="76">
          <cell r="A76" t="str">
            <v>342800010000</v>
          </cell>
          <cell r="B76" t="str">
            <v>NYC GEOG DIST #28 - QUEENS</v>
          </cell>
          <cell r="C76">
            <v>45</v>
          </cell>
          <cell r="D76">
            <v>3</v>
          </cell>
          <cell r="E76" t="str">
            <v/>
          </cell>
        </row>
        <row r="77">
          <cell r="A77" t="str">
            <v>342900010000</v>
          </cell>
          <cell r="B77" t="str">
            <v>NYC GEOG DIST #29 - QUEENS</v>
          </cell>
          <cell r="C77">
            <v>43</v>
          </cell>
          <cell r="D77">
            <v>3</v>
          </cell>
          <cell r="E77" t="str">
            <v/>
          </cell>
        </row>
        <row r="78">
          <cell r="A78" t="str">
            <v>343000010000</v>
          </cell>
          <cell r="B78" t="str">
            <v>NYC GEOG DIST #30 - QUEENS</v>
          </cell>
          <cell r="C78">
            <v>42</v>
          </cell>
          <cell r="D78">
            <v>4</v>
          </cell>
          <cell r="E78" t="str">
            <v/>
          </cell>
        </row>
        <row r="79">
          <cell r="A79" t="str">
            <v>411800010000</v>
          </cell>
          <cell r="B79" t="str">
            <v>ROME CITY SD</v>
          </cell>
          <cell r="C79">
            <v>9</v>
          </cell>
          <cell r="D79">
            <v>1</v>
          </cell>
          <cell r="E79" t="str">
            <v>11</v>
          </cell>
          <cell r="F79">
            <v>0.05</v>
          </cell>
          <cell r="G79" t="str">
            <v>Yes</v>
          </cell>
        </row>
        <row r="80">
          <cell r="A80" t="str">
            <v>303500010035-1722</v>
          </cell>
          <cell r="B80" t="str">
            <v>NYC - DEP CHANC (PUBLIC SCHOOL CHOICE-1722)</v>
          </cell>
        </row>
        <row r="81">
          <cell r="A81" t="str">
            <v>305100010051-1723</v>
          </cell>
          <cell r="B81" t="str">
            <v>NYC - DEP CHANC INSTR (PRIORITY/FOCUS SWP-1723)</v>
          </cell>
          <cell r="D81">
            <v>385</v>
          </cell>
        </row>
        <row r="82">
          <cell r="A82" t="str">
            <v>305100010051-1724</v>
          </cell>
          <cell r="B82" t="str">
            <v>NYC - DEP CHANC INSTR (PRIORITY/FOCUS TAS-1724)</v>
          </cell>
        </row>
        <row r="83">
          <cell r="A83" t="str">
            <v>305100010051-1726</v>
          </cell>
          <cell r="B83" t="str">
            <v>NYC - DEP CHANC INSTR (DELINQUENT-1726)</v>
          </cell>
        </row>
        <row r="84">
          <cell r="A84" t="str">
            <v>304600010046-1727</v>
          </cell>
          <cell r="B84" t="str">
            <v>NYC - DIV OF HUMAN RESOURCES (T1 BILINGUAL-1727)</v>
          </cell>
        </row>
        <row r="85">
          <cell r="A85" t="str">
            <v>305100010051-1729</v>
          </cell>
          <cell r="B85" t="str">
            <v>NYC - DEP CHANC INSTR (SWP-1729)</v>
          </cell>
        </row>
        <row r="86">
          <cell r="A86" t="str">
            <v>305100010051-1731</v>
          </cell>
          <cell r="B86" t="str">
            <v>NYC - DEP CHANC INSTR (TAS-1731)</v>
          </cell>
        </row>
        <row r="87">
          <cell r="A87" t="str">
            <v>306400010064-1732</v>
          </cell>
          <cell r="B87" t="str">
            <v>NYC - NONPUBLIC SCHOOL PROG (1732)</v>
          </cell>
        </row>
        <row r="88">
          <cell r="A88" t="str">
            <v>305100010051-1733</v>
          </cell>
          <cell r="B88" t="str">
            <v>NYC - DEP CHANC INSTR (STH NT1/HOMELESS-1733)</v>
          </cell>
        </row>
        <row r="89">
          <cell r="A89" t="str">
            <v>305100010051-1734</v>
          </cell>
          <cell r="B89" t="str">
            <v>NYC - DEP CHANC INSTR (ADMIN SUPPORT-1734)</v>
          </cell>
        </row>
        <row r="90">
          <cell r="A90" t="str">
            <v>305100010051-1736</v>
          </cell>
          <cell r="B90" t="str">
            <v>NYC - DEP CHANC INSTR (SES-1736)</v>
          </cell>
        </row>
        <row r="91">
          <cell r="A91" t="str">
            <v>305100010051-1742</v>
          </cell>
          <cell r="B91" t="str">
            <v>NYC - DEP CHANC INSTR (PRE-K-1742)</v>
          </cell>
        </row>
        <row r="92">
          <cell r="A92" t="str">
            <v>304000010040-1744</v>
          </cell>
          <cell r="B92" t="str">
            <v>NYC - BOARD OF EDUCATION (EVALUATION SVC-1744)</v>
          </cell>
        </row>
        <row r="93">
          <cell r="A93" t="str">
            <v>305100010051-1921</v>
          </cell>
          <cell r="B93" t="str">
            <v>NYC - DEP CHANC INSTR (NEGLECTED-1921)</v>
          </cell>
        </row>
        <row r="98">
          <cell r="A98" t="str">
            <v>411902040000</v>
          </cell>
          <cell r="B98" t="str">
            <v>WATERVILLE CSD</v>
          </cell>
          <cell r="C98">
            <v>2</v>
          </cell>
          <cell r="D98">
            <v>1</v>
          </cell>
          <cell r="E98" t="str">
            <v>50</v>
          </cell>
          <cell r="F98">
            <v>0.1</v>
          </cell>
        </row>
        <row r="99">
          <cell r="A99" t="str">
            <v>412300010000</v>
          </cell>
          <cell r="B99" t="str">
            <v>UTICA CITY SD</v>
          </cell>
          <cell r="C99">
            <v>12</v>
          </cell>
          <cell r="D99">
            <v>10</v>
          </cell>
          <cell r="E99" t="str">
            <v>83</v>
          </cell>
          <cell r="F99">
            <v>0.15</v>
          </cell>
          <cell r="G99" t="str">
            <v>Yes</v>
          </cell>
        </row>
        <row r="100">
          <cell r="A100" t="str">
            <v>421800010000</v>
          </cell>
          <cell r="B100" t="str">
            <v>SYRACUSE CITY SD</v>
          </cell>
          <cell r="C100">
            <v>31</v>
          </cell>
          <cell r="D100">
            <v>28</v>
          </cell>
          <cell r="E100" t="str">
            <v>90</v>
          </cell>
          <cell r="F100">
            <v>0.15</v>
          </cell>
          <cell r="G100" t="str">
            <v>Yes</v>
          </cell>
        </row>
        <row r="101">
          <cell r="A101" t="str">
            <v>421800860845</v>
          </cell>
          <cell r="B101" t="str">
            <v>SOUTHSIDE ACADEMY CHARTER SCHOOL</v>
          </cell>
          <cell r="C101">
            <v>1</v>
          </cell>
          <cell r="D101">
            <v>1</v>
          </cell>
          <cell r="E101" t="str">
            <v>100</v>
          </cell>
          <cell r="F101">
            <v>0.15</v>
          </cell>
        </row>
        <row r="102">
          <cell r="A102" t="str">
            <v>430700010000</v>
          </cell>
          <cell r="B102" t="str">
            <v>GENEVA CITY SD</v>
          </cell>
          <cell r="C102">
            <v>4</v>
          </cell>
          <cell r="D102">
            <v>3</v>
          </cell>
          <cell r="E102" t="str">
            <v>75</v>
          </cell>
          <cell r="F102">
            <v>0.15</v>
          </cell>
        </row>
        <row r="103">
          <cell r="A103" t="str">
            <v>440901040000</v>
          </cell>
          <cell r="B103" t="str">
            <v>HIGHLAND FALLS CSD</v>
          </cell>
          <cell r="C103">
            <v>3</v>
          </cell>
          <cell r="D103">
            <v>1</v>
          </cell>
          <cell r="E103" t="str">
            <v>33</v>
          </cell>
          <cell r="F103">
            <v>0.06</v>
          </cell>
        </row>
        <row r="104">
          <cell r="A104" t="str">
            <v>441600010000</v>
          </cell>
          <cell r="B104" t="str">
            <v>NEWBURGH CITY SD</v>
          </cell>
          <cell r="C104">
            <v>12</v>
          </cell>
          <cell r="D104">
            <v>9</v>
          </cell>
          <cell r="E104" t="str">
            <v>75</v>
          </cell>
          <cell r="F104">
            <v>0.15</v>
          </cell>
        </row>
        <row r="105">
          <cell r="A105" t="str">
            <v>450801060000</v>
          </cell>
          <cell r="B105" t="str">
            <v>MEDINA CSD</v>
          </cell>
          <cell r="C105">
            <v>3</v>
          </cell>
          <cell r="D105">
            <v>1</v>
          </cell>
          <cell r="E105" t="str">
            <v>33</v>
          </cell>
          <cell r="F105">
            <v>0.06</v>
          </cell>
        </row>
        <row r="106">
          <cell r="A106" t="str">
            <v>460701040000</v>
          </cell>
          <cell r="B106" t="str">
            <v>HANNIBAL CSD</v>
          </cell>
          <cell r="C106">
            <v>3</v>
          </cell>
          <cell r="D106">
            <v>1</v>
          </cell>
          <cell r="E106" t="str">
            <v>33</v>
          </cell>
          <cell r="F106">
            <v>0.06</v>
          </cell>
        </row>
        <row r="107">
          <cell r="A107" t="str">
            <v>461300010000</v>
          </cell>
          <cell r="B107" t="str">
            <v>OSWEGO CITY SD</v>
          </cell>
          <cell r="C107">
            <v>7</v>
          </cell>
          <cell r="D107">
            <v>2</v>
          </cell>
          <cell r="E107" t="str">
            <v>29</v>
          </cell>
          <cell r="F107">
            <v>0.05</v>
          </cell>
        </row>
        <row r="108">
          <cell r="A108" t="str">
            <v>472001040000</v>
          </cell>
          <cell r="B108" t="str">
            <v>RICHFIELD SPRINGS CSD</v>
          </cell>
          <cell r="C108">
            <v>1</v>
          </cell>
          <cell r="D108">
            <v>1</v>
          </cell>
          <cell r="E108" t="str">
            <v>100</v>
          </cell>
          <cell r="F108">
            <v>0.15</v>
          </cell>
        </row>
        <row r="109">
          <cell r="A109" t="str">
            <v>491700010000</v>
          </cell>
          <cell r="B109" t="str">
            <v>TROY CITY SD</v>
          </cell>
          <cell r="C109">
            <v>7</v>
          </cell>
          <cell r="D109">
            <v>2</v>
          </cell>
          <cell r="E109" t="str">
            <v>29</v>
          </cell>
          <cell r="F109">
            <v>0.05</v>
          </cell>
        </row>
        <row r="110">
          <cell r="A110" t="str">
            <v>500402060000</v>
          </cell>
          <cell r="B110" t="str">
            <v>EAST RAMAPO CSD (SPRING VALLEY)</v>
          </cell>
          <cell r="C110">
            <v>14</v>
          </cell>
          <cell r="D110">
            <v>1</v>
          </cell>
          <cell r="E110" t="str">
            <v>7</v>
          </cell>
          <cell r="F110">
            <v>0.05</v>
          </cell>
        </row>
        <row r="111">
          <cell r="A111" t="str">
            <v>512201040000</v>
          </cell>
          <cell r="B111" t="str">
            <v>NORWOOD-NORFOLK CSD</v>
          </cell>
          <cell r="C111">
            <v>3</v>
          </cell>
          <cell r="D111">
            <v>1</v>
          </cell>
          <cell r="E111" t="str">
            <v>33</v>
          </cell>
          <cell r="F111">
            <v>0.06</v>
          </cell>
        </row>
        <row r="112">
          <cell r="A112" t="str">
            <v>530600010000</v>
          </cell>
          <cell r="B112" t="str">
            <v>SCHENECTADY CITY SD</v>
          </cell>
          <cell r="C112">
            <v>18</v>
          </cell>
          <cell r="D112">
            <v>12</v>
          </cell>
          <cell r="E112" t="str">
            <v>67</v>
          </cell>
          <cell r="F112">
            <v>0.13</v>
          </cell>
        </row>
        <row r="113">
          <cell r="A113" t="str">
            <v>541102060000</v>
          </cell>
          <cell r="B113" t="str">
            <v>COBLESKILL-RICHMONDVILLE CSD</v>
          </cell>
          <cell r="C113">
            <v>4</v>
          </cell>
          <cell r="D113">
            <v>1</v>
          </cell>
          <cell r="E113" t="str">
            <v>25</v>
          </cell>
          <cell r="F113">
            <v>0.05</v>
          </cell>
        </row>
        <row r="114">
          <cell r="A114" t="str">
            <v>570101040000</v>
          </cell>
          <cell r="B114" t="str">
            <v>ADDISON CSD</v>
          </cell>
          <cell r="C114">
            <v>3</v>
          </cell>
          <cell r="D114">
            <v>1</v>
          </cell>
          <cell r="E114" t="str">
            <v>33</v>
          </cell>
          <cell r="F114">
            <v>0.06</v>
          </cell>
        </row>
        <row r="115">
          <cell r="A115" t="str">
            <v>571502060000</v>
          </cell>
          <cell r="B115" t="str">
            <v>CANISTEO-GREENWOOD CSD</v>
          </cell>
          <cell r="C115">
            <v>2</v>
          </cell>
          <cell r="D115">
            <v>1</v>
          </cell>
          <cell r="E115" t="str">
            <v>50</v>
          </cell>
          <cell r="F115">
            <v>0.1</v>
          </cell>
        </row>
        <row r="116">
          <cell r="A116" t="str">
            <v>571901040000</v>
          </cell>
          <cell r="B116" t="str">
            <v>ARKPORT CSD</v>
          </cell>
          <cell r="C116">
            <v>1</v>
          </cell>
          <cell r="D116">
            <v>1</v>
          </cell>
          <cell r="E116" t="str">
            <v>100</v>
          </cell>
          <cell r="F116">
            <v>0.15</v>
          </cell>
        </row>
        <row r="117">
          <cell r="A117" t="str">
            <v>580109020000</v>
          </cell>
          <cell r="B117" t="str">
            <v>WYANDANCH UFSD</v>
          </cell>
          <cell r="C117">
            <v>4</v>
          </cell>
          <cell r="D117">
            <v>3</v>
          </cell>
          <cell r="E117" t="str">
            <v>75</v>
          </cell>
          <cell r="F117">
            <v>0.15</v>
          </cell>
        </row>
        <row r="118">
          <cell r="A118" t="str">
            <v>580235060000</v>
          </cell>
          <cell r="B118" t="str">
            <v>SOUTH COUNTRY CSD</v>
          </cell>
          <cell r="C118">
            <v>6</v>
          </cell>
          <cell r="D118">
            <v>1</v>
          </cell>
          <cell r="E118" t="str">
            <v>17</v>
          </cell>
          <cell r="F118">
            <v>0.05</v>
          </cell>
        </row>
        <row r="119">
          <cell r="A119" t="str">
            <v>580403030000</v>
          </cell>
          <cell r="B119" t="str">
            <v>HUNTINGTON UFSD</v>
          </cell>
          <cell r="C119">
            <v>7</v>
          </cell>
          <cell r="D119">
            <v>2</v>
          </cell>
          <cell r="E119" t="str">
            <v>29</v>
          </cell>
          <cell r="F119">
            <v>0.05</v>
          </cell>
        </row>
        <row r="120">
          <cell r="A120" t="str">
            <v>580513030000</v>
          </cell>
          <cell r="B120" t="str">
            <v>CENTRAL ISLIP UFSD</v>
          </cell>
          <cell r="C120">
            <v>8</v>
          </cell>
          <cell r="D120">
            <v>5</v>
          </cell>
          <cell r="E120" t="str">
            <v>63</v>
          </cell>
          <cell r="F120">
            <v>0.12</v>
          </cell>
        </row>
        <row r="121">
          <cell r="A121" t="str">
            <v>590501060000</v>
          </cell>
          <cell r="B121" t="str">
            <v>FALLSBURG CSD</v>
          </cell>
          <cell r="C121">
            <v>2</v>
          </cell>
          <cell r="D121">
            <v>1</v>
          </cell>
          <cell r="E121" t="str">
            <v>50</v>
          </cell>
          <cell r="F121">
            <v>0.1</v>
          </cell>
        </row>
        <row r="122">
          <cell r="A122" t="str">
            <v>591301040000</v>
          </cell>
          <cell r="B122" t="str">
            <v>ROSCOE CSD</v>
          </cell>
          <cell r="C122">
            <v>1</v>
          </cell>
          <cell r="D122">
            <v>1</v>
          </cell>
          <cell r="E122" t="str">
            <v>100</v>
          </cell>
          <cell r="F122">
            <v>0.15</v>
          </cell>
        </row>
        <row r="123">
          <cell r="A123" t="str">
            <v>610501040000</v>
          </cell>
          <cell r="B123" t="str">
            <v>GROTON CSD</v>
          </cell>
          <cell r="C123">
            <v>3</v>
          </cell>
          <cell r="D123">
            <v>1</v>
          </cell>
          <cell r="E123" t="str">
            <v>33</v>
          </cell>
          <cell r="F123">
            <v>0.06</v>
          </cell>
        </row>
        <row r="124">
          <cell r="A124" t="str">
            <v>620600010000</v>
          </cell>
          <cell r="B124" t="str">
            <v>KINGSTON CITY SD</v>
          </cell>
          <cell r="C124">
            <v>13</v>
          </cell>
          <cell r="D124">
            <v>6</v>
          </cell>
          <cell r="E124" t="str">
            <v>46</v>
          </cell>
          <cell r="F124">
            <v>0.09</v>
          </cell>
        </row>
        <row r="125">
          <cell r="A125" t="str">
            <v>641301060000</v>
          </cell>
          <cell r="B125" t="str">
            <v>HUDSON FALLS CSD</v>
          </cell>
          <cell r="C125">
            <v>5</v>
          </cell>
          <cell r="D125">
            <v>1</v>
          </cell>
          <cell r="E125" t="str">
            <v>20</v>
          </cell>
          <cell r="F125">
            <v>0.05</v>
          </cell>
        </row>
        <row r="126">
          <cell r="A126" t="str">
            <v>660404030000</v>
          </cell>
          <cell r="B126" t="str">
            <v>HASTINGS-ON-HUDSON UFSD</v>
          </cell>
          <cell r="C126">
            <v>3</v>
          </cell>
          <cell r="D126">
            <v>1</v>
          </cell>
          <cell r="E126" t="str">
            <v>33</v>
          </cell>
          <cell r="F126">
            <v>0.06</v>
          </cell>
        </row>
        <row r="127">
          <cell r="A127" t="str">
            <v>660411020000</v>
          </cell>
          <cell r="B127" t="str">
            <v>GREENBURGH ELE UFSD</v>
          </cell>
          <cell r="C127">
            <v>3</v>
          </cell>
          <cell r="D127">
            <v>1</v>
          </cell>
          <cell r="E127" t="str">
            <v>33</v>
          </cell>
          <cell r="F127">
            <v>0.06</v>
          </cell>
        </row>
        <row r="128">
          <cell r="A128" t="str">
            <v>660900010000</v>
          </cell>
          <cell r="B128" t="str">
            <v>MT VERNON SCHOOL DISTRICT</v>
          </cell>
          <cell r="C128">
            <v>16</v>
          </cell>
          <cell r="D128">
            <v>7</v>
          </cell>
          <cell r="E128" t="str">
            <v>44</v>
          </cell>
          <cell r="F128">
            <v>0.08</v>
          </cell>
        </row>
        <row r="129">
          <cell r="A129" t="str">
            <v>662300010000</v>
          </cell>
          <cell r="B129" t="str">
            <v>YONKERS CITY SD</v>
          </cell>
          <cell r="C129">
            <v>38</v>
          </cell>
          <cell r="D129">
            <v>14</v>
          </cell>
          <cell r="E129" t="str">
            <v>37</v>
          </cell>
          <cell r="F129">
            <v>7.0000000000000007E-2</v>
          </cell>
        </row>
        <row r="130">
          <cell r="A130" t="str">
            <v>310000010000</v>
          </cell>
          <cell r="B130" t="str">
            <v>NYC MANHATTAN BOROUGH</v>
          </cell>
          <cell r="C130">
            <v>294</v>
          </cell>
          <cell r="D130">
            <v>30</v>
          </cell>
          <cell r="E130" t="str">
            <v>15</v>
          </cell>
          <cell r="F130">
            <v>0.05</v>
          </cell>
        </row>
        <row r="131">
          <cell r="A131" t="str">
            <v>330000010000</v>
          </cell>
          <cell r="B131" t="str">
            <v>NYC BROOKLYN BOROUGH</v>
          </cell>
          <cell r="C131">
            <v>453</v>
          </cell>
          <cell r="D131">
            <v>70</v>
          </cell>
          <cell r="E131" t="str">
            <v>28</v>
          </cell>
          <cell r="F131">
            <v>0.05</v>
          </cell>
        </row>
        <row r="132">
          <cell r="A132" t="str">
            <v>320000010000</v>
          </cell>
          <cell r="B132" t="str">
            <v>NYC BRONX BOROUGH</v>
          </cell>
          <cell r="C132">
            <v>350</v>
          </cell>
          <cell r="D132">
            <v>123</v>
          </cell>
          <cell r="E132" t="str">
            <v>45</v>
          </cell>
          <cell r="F132">
            <v>0.09</v>
          </cell>
        </row>
        <row r="133">
          <cell r="A133" t="str">
            <v>340000010000</v>
          </cell>
          <cell r="B133" t="str">
            <v>NYC QUEENS BOROUGH</v>
          </cell>
          <cell r="C133">
            <v>311</v>
          </cell>
          <cell r="D133">
            <v>246</v>
          </cell>
          <cell r="E133" t="str">
            <v>8</v>
          </cell>
          <cell r="F133">
            <v>0.05</v>
          </cell>
        </row>
        <row r="134">
          <cell r="C134">
            <v>3236</v>
          </cell>
          <cell r="D134">
            <v>1474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forgit@necsd.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20"/>
  <sheetViews>
    <sheetView topLeftCell="C1" zoomScaleNormal="100" workbookViewId="0">
      <selection activeCell="M15" sqref="M15"/>
    </sheetView>
  </sheetViews>
  <sheetFormatPr defaultRowHeight="15.75" x14ac:dyDescent="0.25"/>
  <cols>
    <col min="1" max="1" width="5.7109375" style="40" customWidth="1"/>
    <col min="2" max="2" width="27.42578125" style="40" customWidth="1"/>
    <col min="3" max="3" width="50.7109375" style="40" customWidth="1"/>
    <col min="4" max="4" width="33.85546875" style="40" customWidth="1"/>
    <col min="5" max="5" width="38.28515625" style="40" customWidth="1"/>
    <col min="6" max="16384" width="9.140625" style="40"/>
  </cols>
  <sheetData>
    <row r="1" spans="2:5" x14ac:dyDescent="0.25">
      <c r="B1" s="38" t="s">
        <v>325</v>
      </c>
      <c r="C1" s="39" t="s">
        <v>554</v>
      </c>
      <c r="D1" s="199" t="s">
        <v>515</v>
      </c>
      <c r="E1" s="200"/>
    </row>
    <row r="2" spans="2:5" x14ac:dyDescent="0.25">
      <c r="B2" s="38" t="s">
        <v>326</v>
      </c>
      <c r="C2" s="41" t="s">
        <v>555</v>
      </c>
      <c r="D2" s="201"/>
      <c r="E2" s="200"/>
    </row>
    <row r="3" spans="2:5" x14ac:dyDescent="0.25">
      <c r="E3" s="33"/>
    </row>
    <row r="4" spans="2:5" x14ac:dyDescent="0.25">
      <c r="E4" s="33"/>
    </row>
    <row r="5" spans="2:5" ht="23.25" x14ac:dyDescent="0.35">
      <c r="B5" s="202" t="s">
        <v>327</v>
      </c>
      <c r="C5" s="203"/>
      <c r="D5" s="203"/>
      <c r="E5" s="203"/>
    </row>
    <row r="7" spans="2:5" x14ac:dyDescent="0.25">
      <c r="B7" s="42" t="s">
        <v>328</v>
      </c>
      <c r="C7" s="43" t="s">
        <v>556</v>
      </c>
      <c r="D7" s="42" t="s">
        <v>329</v>
      </c>
      <c r="E7" s="43" t="s">
        <v>557</v>
      </c>
    </row>
    <row r="8" spans="2:5" x14ac:dyDescent="0.25">
      <c r="B8" s="42" t="s">
        <v>330</v>
      </c>
      <c r="C8" s="43" t="s">
        <v>559</v>
      </c>
      <c r="D8" s="42" t="s">
        <v>331</v>
      </c>
      <c r="E8" s="169" t="s">
        <v>558</v>
      </c>
    </row>
    <row r="9" spans="2:5" ht="15.75" customHeight="1" x14ac:dyDescent="0.25">
      <c r="B9" s="42" t="s">
        <v>332</v>
      </c>
      <c r="C9" s="204" t="s">
        <v>560</v>
      </c>
      <c r="D9" s="205"/>
      <c r="E9" s="206"/>
    </row>
    <row r="11" spans="2:5" ht="30.75" customHeight="1" x14ac:dyDescent="0.25">
      <c r="B11" s="207" t="s">
        <v>333</v>
      </c>
      <c r="C11" s="208"/>
      <c r="D11" s="208"/>
      <c r="E11" s="208"/>
    </row>
    <row r="13" spans="2:5" x14ac:dyDescent="0.25">
      <c r="B13" s="209" t="s">
        <v>334</v>
      </c>
      <c r="C13" s="208"/>
      <c r="D13" s="208"/>
      <c r="E13" s="208"/>
    </row>
    <row r="15" spans="2:5" ht="40.5" customHeight="1" x14ac:dyDescent="0.25">
      <c r="B15" s="210" t="s">
        <v>335</v>
      </c>
      <c r="C15" s="208"/>
      <c r="D15" s="208"/>
      <c r="E15" s="208"/>
    </row>
    <row r="17" spans="2:5" x14ac:dyDescent="0.25">
      <c r="B17" s="197" t="s">
        <v>336</v>
      </c>
      <c r="C17" s="198"/>
      <c r="D17" s="198"/>
      <c r="E17" s="198"/>
    </row>
    <row r="18" spans="2:5" x14ac:dyDescent="0.25">
      <c r="B18" s="44" t="s">
        <v>337</v>
      </c>
      <c r="C18" s="44" t="s">
        <v>338</v>
      </c>
      <c r="D18" s="44" t="s">
        <v>339</v>
      </c>
      <c r="E18" s="44" t="s">
        <v>340</v>
      </c>
    </row>
    <row r="19" spans="2:5" ht="30" customHeight="1" x14ac:dyDescent="0.25">
      <c r="B19" s="45" t="s">
        <v>341</v>
      </c>
      <c r="C19" s="46"/>
      <c r="D19" s="43" t="s">
        <v>561</v>
      </c>
      <c r="E19" s="170">
        <v>42213</v>
      </c>
    </row>
    <row r="20" spans="2:5" ht="30" customHeight="1" x14ac:dyDescent="0.25">
      <c r="B20" s="45" t="s">
        <v>342</v>
      </c>
      <c r="C20" s="46"/>
      <c r="D20" s="43" t="s">
        <v>562</v>
      </c>
      <c r="E20" s="170">
        <v>42213</v>
      </c>
    </row>
  </sheetData>
  <mergeCells count="7">
    <mergeCell ref="B17:E17"/>
    <mergeCell ref="D1:E2"/>
    <mergeCell ref="B5:E5"/>
    <mergeCell ref="C9:E9"/>
    <mergeCell ref="B11:E11"/>
    <mergeCell ref="B13:E13"/>
    <mergeCell ref="B15:E15"/>
  </mergeCells>
  <dataValidations count="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2"/>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
  </dataValidations>
  <hyperlinks>
    <hyperlink ref="E8" r:id="rId1"/>
  </hyperlinks>
  <pageMargins left="0.45" right="0.45" top="0.5" bottom="0.5" header="0.3" footer="0.05"/>
  <pageSetup scale="80" orientation="landscape" r:id="rId2"/>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E26"/>
  <sheetViews>
    <sheetView topLeftCell="A4" zoomScaleNormal="100" workbookViewId="0">
      <selection activeCell="D17" sqref="D17"/>
    </sheetView>
  </sheetViews>
  <sheetFormatPr defaultRowHeight="15" x14ac:dyDescent="0.25"/>
  <cols>
    <col min="1" max="1" width="5.42578125" customWidth="1"/>
    <col min="2" max="3" width="18.7109375" customWidth="1"/>
    <col min="4" max="4" width="120.7109375" customWidth="1"/>
    <col min="5" max="5" width="134.5703125" style="139" hidden="1" customWidth="1"/>
  </cols>
  <sheetData>
    <row r="1" spans="2:5" ht="18.75" customHeight="1" x14ac:dyDescent="0.25">
      <c r="B1" s="239" t="s">
        <v>12</v>
      </c>
      <c r="C1" s="239"/>
      <c r="D1" s="239"/>
      <c r="E1" s="241" t="s">
        <v>427</v>
      </c>
    </row>
    <row r="2" spans="2:5" x14ac:dyDescent="0.25">
      <c r="E2" s="242"/>
    </row>
    <row r="3" spans="2:5" ht="30" customHeight="1" x14ac:dyDescent="0.25">
      <c r="B3" s="245" t="s">
        <v>318</v>
      </c>
      <c r="C3" s="244"/>
      <c r="D3" s="145" t="s">
        <v>4</v>
      </c>
      <c r="E3" s="128" t="str">
        <f>D3</f>
        <v>SOP 1.3 - The district is organized and allocates resources (financial, staff support, materials, etc.) in a way that aligns appropriate levels of support for schools based on the needs of the school community.</v>
      </c>
    </row>
    <row r="4" spans="2:5" ht="15" customHeight="1" x14ac:dyDescent="0.25">
      <c r="B4" s="245" t="s">
        <v>319</v>
      </c>
      <c r="C4" s="244"/>
      <c r="D4" s="146" t="s">
        <v>570</v>
      </c>
      <c r="E4" s="128"/>
    </row>
    <row r="5" spans="2:5" x14ac:dyDescent="0.25">
      <c r="B5" s="245" t="s">
        <v>320</v>
      </c>
      <c r="C5" s="244"/>
      <c r="D5" s="146" t="s">
        <v>571</v>
      </c>
      <c r="E5" s="128"/>
    </row>
    <row r="6" spans="2:5" x14ac:dyDescent="0.25">
      <c r="B6" s="246" t="s">
        <v>517</v>
      </c>
      <c r="C6" s="247"/>
      <c r="D6" s="150" t="s">
        <v>569</v>
      </c>
      <c r="E6" s="128"/>
    </row>
    <row r="7" spans="2:5" x14ac:dyDescent="0.25">
      <c r="B7" s="149"/>
      <c r="C7" s="149"/>
      <c r="E7" s="115" t="s">
        <v>429</v>
      </c>
    </row>
    <row r="8" spans="2:5" ht="90" customHeight="1" x14ac:dyDescent="0.25">
      <c r="B8" s="245" t="s">
        <v>526</v>
      </c>
      <c r="C8" s="244"/>
      <c r="D8" s="147" t="s">
        <v>609</v>
      </c>
      <c r="E8" s="114"/>
    </row>
    <row r="9" spans="2:5" x14ac:dyDescent="0.25">
      <c r="B9" s="36"/>
      <c r="C9" s="36"/>
      <c r="E9" s="115" t="s">
        <v>430</v>
      </c>
    </row>
    <row r="10" spans="2:5" ht="75" customHeight="1" x14ac:dyDescent="0.25">
      <c r="B10" s="243" t="s">
        <v>323</v>
      </c>
      <c r="C10" s="244"/>
      <c r="D10" s="147" t="s">
        <v>671</v>
      </c>
      <c r="E10" s="114"/>
    </row>
    <row r="11" spans="2:5" ht="60" customHeight="1" x14ac:dyDescent="0.25">
      <c r="B11" s="245" t="s">
        <v>324</v>
      </c>
      <c r="C11" s="244"/>
      <c r="D11" s="147" t="s">
        <v>612</v>
      </c>
      <c r="E11" s="114"/>
    </row>
    <row r="12" spans="2:5" x14ac:dyDescent="0.25">
      <c r="B12" s="36"/>
      <c r="C12" s="36"/>
      <c r="E12" s="116"/>
    </row>
    <row r="13" spans="2:5" ht="60" x14ac:dyDescent="0.25">
      <c r="B13" s="35" t="s">
        <v>322</v>
      </c>
      <c r="C13" s="37" t="s">
        <v>321</v>
      </c>
      <c r="D13" s="148" t="s">
        <v>527</v>
      </c>
      <c r="E13" s="115" t="s">
        <v>428</v>
      </c>
    </row>
    <row r="14" spans="2:5" x14ac:dyDescent="0.25">
      <c r="B14" s="172"/>
      <c r="C14" s="172"/>
      <c r="D14" s="176" t="s">
        <v>692</v>
      </c>
      <c r="E14" s="116"/>
    </row>
    <row r="15" spans="2:5" ht="30" x14ac:dyDescent="0.25">
      <c r="B15" s="172">
        <v>42248</v>
      </c>
      <c r="C15" s="172">
        <v>42278</v>
      </c>
      <c r="D15" s="147" t="s">
        <v>610</v>
      </c>
      <c r="E15" s="116"/>
    </row>
    <row r="16" spans="2:5" x14ac:dyDescent="0.25">
      <c r="B16" s="34"/>
      <c r="C16" s="34"/>
      <c r="D16" s="147"/>
      <c r="E16" s="116"/>
    </row>
    <row r="17" spans="2:5" ht="30" x14ac:dyDescent="0.25">
      <c r="B17" s="172">
        <v>42278</v>
      </c>
      <c r="C17" s="172">
        <v>42551</v>
      </c>
      <c r="D17" s="147" t="s">
        <v>611</v>
      </c>
      <c r="E17" s="116"/>
    </row>
    <row r="18" spans="2:5" x14ac:dyDescent="0.25">
      <c r="B18" s="34"/>
      <c r="C18" s="34"/>
      <c r="D18" s="147"/>
      <c r="E18" s="116"/>
    </row>
    <row r="19" spans="2:5" x14ac:dyDescent="0.25">
      <c r="B19" s="34"/>
      <c r="C19" s="34"/>
      <c r="D19" s="147"/>
      <c r="E19" s="116"/>
    </row>
    <row r="20" spans="2:5" x14ac:dyDescent="0.25">
      <c r="B20" s="34"/>
      <c r="C20" s="34"/>
      <c r="D20" s="147"/>
      <c r="E20" s="116"/>
    </row>
    <row r="21" spans="2:5" x14ac:dyDescent="0.25">
      <c r="B21" s="34"/>
      <c r="C21" s="34"/>
      <c r="D21" s="147"/>
      <c r="E21" s="116"/>
    </row>
    <row r="22" spans="2:5" x14ac:dyDescent="0.25">
      <c r="B22" s="34"/>
      <c r="C22" s="34"/>
      <c r="D22" s="147"/>
      <c r="E22" s="116"/>
    </row>
    <row r="23" spans="2:5" x14ac:dyDescent="0.25">
      <c r="B23" s="34"/>
      <c r="C23" s="34"/>
      <c r="D23" s="147"/>
      <c r="E23" s="116"/>
    </row>
    <row r="24" spans="2:5" x14ac:dyDescent="0.25">
      <c r="B24" s="34"/>
      <c r="C24" s="34"/>
      <c r="D24" s="147"/>
      <c r="E24" s="116"/>
    </row>
    <row r="25" spans="2:5" x14ac:dyDescent="0.25">
      <c r="B25" s="34"/>
      <c r="C25" s="34"/>
      <c r="D25" s="147"/>
      <c r="E25" s="116"/>
    </row>
    <row r="26" spans="2:5" x14ac:dyDescent="0.25">
      <c r="B26" s="34"/>
      <c r="C26" s="34"/>
      <c r="D26" s="147"/>
      <c r="E26" s="116"/>
    </row>
  </sheetData>
  <mergeCells count="9">
    <mergeCell ref="E1:E2"/>
    <mergeCell ref="B10:C10"/>
    <mergeCell ref="B11:C11"/>
    <mergeCell ref="B1:D1"/>
    <mergeCell ref="B3:C3"/>
    <mergeCell ref="B4:C4"/>
    <mergeCell ref="B5:C5"/>
    <mergeCell ref="B8:C8"/>
    <mergeCell ref="B6:C6"/>
  </mergeCells>
  <dataValidations count="1">
    <dataValidation allowBlank="1" showErrorMessage="1" sqref="B14:C26 B12:C12 B9:C9 D3 B5:C7"/>
  </dataValidations>
  <pageMargins left="0.45" right="0.45" top="0.5" bottom="0.5" header="0.3" footer="0.05"/>
  <pageSetup scale="8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E25"/>
  <sheetViews>
    <sheetView zoomScaleNormal="100" workbookViewId="0">
      <selection activeCell="D16" sqref="D16"/>
    </sheetView>
  </sheetViews>
  <sheetFormatPr defaultRowHeight="15" x14ac:dyDescent="0.25"/>
  <cols>
    <col min="1" max="1" width="5.42578125" customWidth="1"/>
    <col min="2" max="3" width="18.7109375" customWidth="1"/>
    <col min="4" max="4" width="120.7109375" customWidth="1"/>
    <col min="5" max="5" width="134.5703125" style="139" hidden="1" customWidth="1"/>
  </cols>
  <sheetData>
    <row r="1" spans="2:5" ht="18.75" customHeight="1" x14ac:dyDescent="0.25">
      <c r="B1" s="239" t="s">
        <v>12</v>
      </c>
      <c r="C1" s="239"/>
      <c r="D1" s="239"/>
      <c r="E1" s="241" t="s">
        <v>427</v>
      </c>
    </row>
    <row r="2" spans="2:5" x14ac:dyDescent="0.25">
      <c r="E2" s="242"/>
    </row>
    <row r="3" spans="2:5" ht="30" customHeight="1" x14ac:dyDescent="0.25">
      <c r="B3" s="245" t="s">
        <v>318</v>
      </c>
      <c r="C3" s="244"/>
      <c r="D3" s="145" t="s">
        <v>5</v>
      </c>
      <c r="E3" s="128" t="str">
        <f>D3</f>
        <v>SOP 1.4 -The district has a comprehensive plan to create, deliver and monitor professional development in all pertinent areas that is adaptive and tailored to the needs of individual schools.</v>
      </c>
    </row>
    <row r="4" spans="2:5" ht="15" customHeight="1" x14ac:dyDescent="0.25">
      <c r="B4" s="245" t="s">
        <v>319</v>
      </c>
      <c r="C4" s="244"/>
      <c r="D4" s="146" t="s">
        <v>570</v>
      </c>
      <c r="E4" s="128"/>
    </row>
    <row r="5" spans="2:5" x14ac:dyDescent="0.25">
      <c r="B5" s="245" t="s">
        <v>320</v>
      </c>
      <c r="C5" s="244"/>
      <c r="D5" s="146" t="s">
        <v>572</v>
      </c>
      <c r="E5" s="128"/>
    </row>
    <row r="6" spans="2:5" x14ac:dyDescent="0.25">
      <c r="B6" s="246" t="s">
        <v>517</v>
      </c>
      <c r="C6" s="247"/>
      <c r="D6" s="150" t="s">
        <v>573</v>
      </c>
      <c r="E6" s="128"/>
    </row>
    <row r="7" spans="2:5" x14ac:dyDescent="0.25">
      <c r="B7" s="149"/>
      <c r="C7" s="149"/>
      <c r="E7" s="115" t="s">
        <v>429</v>
      </c>
    </row>
    <row r="8" spans="2:5" ht="90" customHeight="1" x14ac:dyDescent="0.25">
      <c r="B8" s="245" t="s">
        <v>526</v>
      </c>
      <c r="C8" s="244"/>
      <c r="D8" s="147" t="s">
        <v>672</v>
      </c>
      <c r="E8" s="114"/>
    </row>
    <row r="9" spans="2:5" x14ac:dyDescent="0.25">
      <c r="B9" s="36"/>
      <c r="C9" s="36"/>
      <c r="E9" s="115" t="s">
        <v>430</v>
      </c>
    </row>
    <row r="10" spans="2:5" ht="75" customHeight="1" x14ac:dyDescent="0.25">
      <c r="B10" s="243" t="s">
        <v>323</v>
      </c>
      <c r="C10" s="244"/>
      <c r="D10" s="147" t="s">
        <v>673</v>
      </c>
      <c r="E10" s="114"/>
    </row>
    <row r="11" spans="2:5" ht="60" customHeight="1" x14ac:dyDescent="0.25">
      <c r="B11" s="245" t="s">
        <v>324</v>
      </c>
      <c r="C11" s="244"/>
      <c r="D11" s="147" t="s">
        <v>641</v>
      </c>
      <c r="E11" s="114"/>
    </row>
    <row r="12" spans="2:5" x14ac:dyDescent="0.25">
      <c r="B12" s="36"/>
      <c r="C12" s="36"/>
      <c r="E12" s="116"/>
    </row>
    <row r="13" spans="2:5" ht="60" x14ac:dyDescent="0.25">
      <c r="B13" s="35" t="s">
        <v>322</v>
      </c>
      <c r="C13" s="37" t="s">
        <v>321</v>
      </c>
      <c r="D13" s="148" t="s">
        <v>527</v>
      </c>
      <c r="E13" s="115" t="s">
        <v>428</v>
      </c>
    </row>
    <row r="14" spans="2:5" ht="30" x14ac:dyDescent="0.25">
      <c r="B14" s="172">
        <v>42248</v>
      </c>
      <c r="C14" s="172">
        <v>42185</v>
      </c>
      <c r="D14" s="147" t="s">
        <v>693</v>
      </c>
      <c r="E14" s="116"/>
    </row>
    <row r="15" spans="2:5" x14ac:dyDescent="0.25">
      <c r="B15" s="34"/>
      <c r="C15" s="34"/>
      <c r="D15" s="147"/>
      <c r="E15" s="116"/>
    </row>
    <row r="16" spans="2:5" ht="45" x14ac:dyDescent="0.25">
      <c r="B16" s="172">
        <v>42248</v>
      </c>
      <c r="C16" s="172">
        <v>42185</v>
      </c>
      <c r="D16" s="147" t="s">
        <v>694</v>
      </c>
      <c r="E16" s="116"/>
    </row>
    <row r="17" spans="2:5" x14ac:dyDescent="0.25">
      <c r="B17" s="34"/>
      <c r="C17" s="34"/>
      <c r="D17" s="147"/>
      <c r="E17" s="116"/>
    </row>
    <row r="18" spans="2:5" x14ac:dyDescent="0.25">
      <c r="B18" s="34"/>
      <c r="C18" s="34"/>
      <c r="D18" s="147"/>
      <c r="E18" s="116"/>
    </row>
    <row r="19" spans="2:5" x14ac:dyDescent="0.25">
      <c r="B19" s="34"/>
      <c r="C19" s="34"/>
      <c r="D19" s="147"/>
      <c r="E19" s="116"/>
    </row>
    <row r="20" spans="2:5" x14ac:dyDescent="0.25">
      <c r="B20" s="34"/>
      <c r="C20" s="34"/>
      <c r="D20" s="147"/>
      <c r="E20" s="116"/>
    </row>
    <row r="21" spans="2:5" x14ac:dyDescent="0.25">
      <c r="B21" s="34"/>
      <c r="C21" s="34"/>
      <c r="D21" s="147"/>
      <c r="E21" s="116"/>
    </row>
    <row r="22" spans="2:5" x14ac:dyDescent="0.25">
      <c r="B22" s="34"/>
      <c r="C22" s="34"/>
      <c r="D22" s="147"/>
      <c r="E22" s="116"/>
    </row>
    <row r="23" spans="2:5" x14ac:dyDescent="0.25">
      <c r="B23" s="34"/>
      <c r="C23" s="34"/>
      <c r="D23" s="147"/>
      <c r="E23" s="116"/>
    </row>
    <row r="24" spans="2:5" x14ac:dyDescent="0.25">
      <c r="B24" s="34"/>
      <c r="C24" s="34"/>
      <c r="D24" s="147"/>
      <c r="E24" s="116"/>
    </row>
    <row r="25" spans="2:5" x14ac:dyDescent="0.25">
      <c r="B25" s="34"/>
      <c r="C25" s="34"/>
      <c r="D25" s="147"/>
      <c r="E25" s="116"/>
    </row>
  </sheetData>
  <mergeCells count="9">
    <mergeCell ref="E1:E2"/>
    <mergeCell ref="B10:C10"/>
    <mergeCell ref="B11:C11"/>
    <mergeCell ref="B1:D1"/>
    <mergeCell ref="B3:C3"/>
    <mergeCell ref="B4:C4"/>
    <mergeCell ref="B5:C5"/>
    <mergeCell ref="B8:C8"/>
    <mergeCell ref="B6:C6"/>
  </mergeCells>
  <dataValidations count="1">
    <dataValidation allowBlank="1" showErrorMessage="1" sqref="B14:C25 B12:C12 B9:C9 D3 B5:C7"/>
  </dataValidations>
  <pageMargins left="0.45" right="0.45" top="0.5" bottom="0.5" header="0.3" footer="0.05"/>
  <pageSetup scale="80" orientation="landscape"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E26"/>
  <sheetViews>
    <sheetView topLeftCell="A4" zoomScaleNormal="100" workbookViewId="0">
      <selection activeCell="D18" sqref="D18"/>
    </sheetView>
  </sheetViews>
  <sheetFormatPr defaultRowHeight="15" x14ac:dyDescent="0.25"/>
  <cols>
    <col min="1" max="1" width="5.42578125" customWidth="1"/>
    <col min="2" max="3" width="18.7109375" customWidth="1"/>
    <col min="4" max="4" width="120.7109375" customWidth="1"/>
    <col min="5" max="5" width="134.5703125" style="139" hidden="1" customWidth="1"/>
  </cols>
  <sheetData>
    <row r="1" spans="2:5" ht="18.75" customHeight="1" x14ac:dyDescent="0.25">
      <c r="B1" s="239" t="s">
        <v>12</v>
      </c>
      <c r="C1" s="239"/>
      <c r="D1" s="239"/>
      <c r="E1" s="241" t="s">
        <v>427</v>
      </c>
    </row>
    <row r="2" spans="2:5" x14ac:dyDescent="0.25">
      <c r="E2" s="242"/>
    </row>
    <row r="3" spans="2:5" ht="30" customHeight="1" x14ac:dyDescent="0.25">
      <c r="B3" s="245" t="s">
        <v>318</v>
      </c>
      <c r="C3" s="244"/>
      <c r="D3" s="145" t="s">
        <v>6</v>
      </c>
      <c r="E3" s="128" t="str">
        <f>D3</f>
        <v>SOP 1.5 -The district promotes a data-driven culture by providing strategies connected to best practices that all staff members an school communities are expected to be held accountable for implementing.</v>
      </c>
    </row>
    <row r="4" spans="2:5" ht="15" customHeight="1" x14ac:dyDescent="0.25">
      <c r="B4" s="245" t="s">
        <v>319</v>
      </c>
      <c r="C4" s="244"/>
      <c r="D4" s="146" t="s">
        <v>567</v>
      </c>
      <c r="E4" s="128"/>
    </row>
    <row r="5" spans="2:5" x14ac:dyDescent="0.25">
      <c r="B5" s="245" t="s">
        <v>320</v>
      </c>
      <c r="C5" s="244"/>
      <c r="D5" s="146" t="s">
        <v>572</v>
      </c>
      <c r="E5" s="128"/>
    </row>
    <row r="6" spans="2:5" x14ac:dyDescent="0.25">
      <c r="B6" s="246" t="s">
        <v>517</v>
      </c>
      <c r="C6" s="247"/>
      <c r="D6" s="150" t="s">
        <v>573</v>
      </c>
      <c r="E6" s="128"/>
    </row>
    <row r="7" spans="2:5" x14ac:dyDescent="0.25">
      <c r="B7" s="149"/>
      <c r="C7" s="149"/>
      <c r="E7" s="115" t="s">
        <v>429</v>
      </c>
    </row>
    <row r="8" spans="2:5" ht="90" customHeight="1" x14ac:dyDescent="0.25">
      <c r="B8" s="245" t="s">
        <v>526</v>
      </c>
      <c r="C8" s="244"/>
      <c r="D8" s="147" t="s">
        <v>697</v>
      </c>
      <c r="E8" s="114"/>
    </row>
    <row r="9" spans="2:5" x14ac:dyDescent="0.25">
      <c r="B9" s="36"/>
      <c r="C9" s="36"/>
      <c r="E9" s="115" t="s">
        <v>430</v>
      </c>
    </row>
    <row r="10" spans="2:5" ht="75" customHeight="1" x14ac:dyDescent="0.25">
      <c r="B10" s="243" t="s">
        <v>323</v>
      </c>
      <c r="C10" s="244"/>
      <c r="D10" s="147" t="s">
        <v>613</v>
      </c>
      <c r="E10" s="114"/>
    </row>
    <row r="11" spans="2:5" ht="60" customHeight="1" x14ac:dyDescent="0.25">
      <c r="B11" s="245" t="s">
        <v>324</v>
      </c>
      <c r="C11" s="244"/>
      <c r="D11" s="147" t="s">
        <v>675</v>
      </c>
      <c r="E11" s="114"/>
    </row>
    <row r="12" spans="2:5" x14ac:dyDescent="0.25">
      <c r="B12" s="36"/>
      <c r="C12" s="36"/>
      <c r="E12" s="116"/>
    </row>
    <row r="13" spans="2:5" ht="60" x14ac:dyDescent="0.25">
      <c r="B13" s="35" t="s">
        <v>322</v>
      </c>
      <c r="C13" s="37" t="s">
        <v>321</v>
      </c>
      <c r="D13" s="148" t="s">
        <v>527</v>
      </c>
      <c r="E13" s="115" t="s">
        <v>428</v>
      </c>
    </row>
    <row r="14" spans="2:5" x14ac:dyDescent="0.25">
      <c r="B14" s="172"/>
      <c r="C14" s="172"/>
      <c r="D14" s="176" t="s">
        <v>695</v>
      </c>
      <c r="E14" s="116"/>
    </row>
    <row r="15" spans="2:5" x14ac:dyDescent="0.25">
      <c r="B15" s="172">
        <v>42156</v>
      </c>
      <c r="C15" s="172">
        <v>42186</v>
      </c>
      <c r="D15" s="147" t="s">
        <v>696</v>
      </c>
      <c r="E15" s="116"/>
    </row>
    <row r="16" spans="2:5" x14ac:dyDescent="0.25">
      <c r="B16" s="34"/>
      <c r="C16" s="34"/>
      <c r="D16" s="147" t="s">
        <v>614</v>
      </c>
      <c r="E16" s="116"/>
    </row>
    <row r="17" spans="2:5" x14ac:dyDescent="0.25">
      <c r="B17" s="34"/>
      <c r="C17" s="34"/>
      <c r="D17" s="147" t="s">
        <v>615</v>
      </c>
      <c r="E17" s="116"/>
    </row>
    <row r="18" spans="2:5" x14ac:dyDescent="0.25">
      <c r="B18" s="34"/>
      <c r="C18" s="34"/>
      <c r="D18" s="147" t="s">
        <v>616</v>
      </c>
      <c r="E18" s="116"/>
    </row>
    <row r="19" spans="2:5" x14ac:dyDescent="0.25">
      <c r="B19" s="34"/>
      <c r="C19" s="34"/>
      <c r="D19" s="147" t="s">
        <v>617</v>
      </c>
      <c r="E19" s="116"/>
    </row>
    <row r="20" spans="2:5" x14ac:dyDescent="0.25">
      <c r="B20" s="34"/>
      <c r="C20" s="34"/>
      <c r="D20" s="147" t="s">
        <v>618</v>
      </c>
      <c r="E20" s="116"/>
    </row>
    <row r="21" spans="2:5" ht="30" x14ac:dyDescent="0.25">
      <c r="B21" s="34"/>
      <c r="C21" s="34"/>
      <c r="D21" s="147" t="s">
        <v>619</v>
      </c>
      <c r="E21" s="116"/>
    </row>
    <row r="22" spans="2:5" ht="30" x14ac:dyDescent="0.25">
      <c r="B22" s="34"/>
      <c r="C22" s="34"/>
      <c r="D22" s="147" t="s">
        <v>620</v>
      </c>
      <c r="E22" s="116"/>
    </row>
    <row r="23" spans="2:5" ht="30" x14ac:dyDescent="0.25">
      <c r="B23" s="34"/>
      <c r="C23" s="34"/>
      <c r="D23" s="147" t="s">
        <v>621</v>
      </c>
      <c r="E23" s="116"/>
    </row>
    <row r="24" spans="2:5" x14ac:dyDescent="0.25">
      <c r="B24" s="34"/>
      <c r="C24" s="34"/>
      <c r="D24" s="147"/>
      <c r="E24" s="116"/>
    </row>
    <row r="25" spans="2:5" ht="30" x14ac:dyDescent="0.25">
      <c r="B25" s="34"/>
      <c r="C25" s="34"/>
      <c r="D25" s="147" t="s">
        <v>674</v>
      </c>
      <c r="E25" s="116"/>
    </row>
    <row r="26" spans="2:5" x14ac:dyDescent="0.25">
      <c r="B26" s="34"/>
      <c r="C26" s="34"/>
      <c r="D26" s="147"/>
      <c r="E26" s="116"/>
    </row>
  </sheetData>
  <mergeCells count="9">
    <mergeCell ref="E1:E2"/>
    <mergeCell ref="B10:C10"/>
    <mergeCell ref="B11:C11"/>
    <mergeCell ref="B1:D1"/>
    <mergeCell ref="B3:C3"/>
    <mergeCell ref="B4:C4"/>
    <mergeCell ref="B5:C5"/>
    <mergeCell ref="B8:C8"/>
    <mergeCell ref="B6:C6"/>
  </mergeCells>
  <dataValidations count="1">
    <dataValidation allowBlank="1" showErrorMessage="1" sqref="B14:C26 B12:C12 B9:C9 D3 B5:C7"/>
  </dataValidations>
  <pageMargins left="0.45" right="0.45" top="0.5" bottom="0.5" header="0.3" footer="0.05"/>
  <pageSetup scale="80" orientation="landscape"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E28"/>
  <sheetViews>
    <sheetView topLeftCell="A16" zoomScaleNormal="100" workbookViewId="0">
      <selection activeCell="H13" sqref="H13"/>
    </sheetView>
  </sheetViews>
  <sheetFormatPr defaultRowHeight="15" x14ac:dyDescent="0.25"/>
  <cols>
    <col min="1" max="1" width="5.42578125" customWidth="1"/>
    <col min="2" max="3" width="18.7109375" customWidth="1"/>
    <col min="4" max="4" width="120.7109375" customWidth="1"/>
    <col min="5" max="5" width="134.5703125" style="139" hidden="1" customWidth="1"/>
  </cols>
  <sheetData>
    <row r="1" spans="2:5" ht="18.75" customHeight="1" x14ac:dyDescent="0.25">
      <c r="B1" s="239" t="s">
        <v>422</v>
      </c>
      <c r="C1" s="239"/>
      <c r="D1" s="239"/>
      <c r="E1" s="241" t="s">
        <v>427</v>
      </c>
    </row>
    <row r="2" spans="2:5" x14ac:dyDescent="0.25">
      <c r="E2" s="242"/>
    </row>
    <row r="3" spans="2:5" ht="30" customHeight="1" x14ac:dyDescent="0.25">
      <c r="B3" s="245" t="s">
        <v>318</v>
      </c>
      <c r="C3" s="244"/>
      <c r="D3" s="145" t="s">
        <v>7</v>
      </c>
      <c r="E3" s="128" t="str">
        <f>D3</f>
        <v>SOP 2.1 - The district works collaboratively with the school to provide opportunities and supports for the school leader to create, develop and nurture a school environment that is responsive to the needs of the entire school community.</v>
      </c>
    </row>
    <row r="4" spans="2:5" ht="15" customHeight="1" x14ac:dyDescent="0.25">
      <c r="B4" s="245" t="s">
        <v>319</v>
      </c>
      <c r="C4" s="244"/>
      <c r="D4" s="146" t="s">
        <v>570</v>
      </c>
      <c r="E4" s="128"/>
    </row>
    <row r="5" spans="2:5" x14ac:dyDescent="0.25">
      <c r="B5" s="245" t="s">
        <v>320</v>
      </c>
      <c r="C5" s="244"/>
      <c r="D5" s="146" t="s">
        <v>572</v>
      </c>
      <c r="E5" s="128"/>
    </row>
    <row r="6" spans="2:5" x14ac:dyDescent="0.25">
      <c r="B6" s="246" t="s">
        <v>517</v>
      </c>
      <c r="C6" s="247"/>
      <c r="D6" s="150" t="s">
        <v>573</v>
      </c>
      <c r="E6" s="128"/>
    </row>
    <row r="7" spans="2:5" x14ac:dyDescent="0.25">
      <c r="B7" s="149"/>
      <c r="C7" s="149"/>
      <c r="E7" s="115" t="s">
        <v>429</v>
      </c>
    </row>
    <row r="8" spans="2:5" ht="90" customHeight="1" x14ac:dyDescent="0.25">
      <c r="B8" s="245" t="s">
        <v>526</v>
      </c>
      <c r="C8" s="244"/>
      <c r="D8" s="147" t="s">
        <v>576</v>
      </c>
      <c r="E8" s="114"/>
    </row>
    <row r="9" spans="2:5" x14ac:dyDescent="0.25">
      <c r="B9" s="36"/>
      <c r="C9" s="36"/>
      <c r="E9" s="115" t="s">
        <v>430</v>
      </c>
    </row>
    <row r="10" spans="2:5" ht="75" customHeight="1" x14ac:dyDescent="0.25">
      <c r="B10" s="243" t="s">
        <v>323</v>
      </c>
      <c r="C10" s="244"/>
      <c r="D10" s="147" t="s">
        <v>680</v>
      </c>
      <c r="E10" s="114"/>
    </row>
    <row r="11" spans="2:5" ht="60" customHeight="1" x14ac:dyDescent="0.25">
      <c r="B11" s="245" t="s">
        <v>324</v>
      </c>
      <c r="C11" s="244"/>
      <c r="D11" s="147" t="s">
        <v>623</v>
      </c>
      <c r="E11" s="114"/>
    </row>
    <row r="12" spans="2:5" x14ac:dyDescent="0.25">
      <c r="B12" s="36"/>
      <c r="C12" s="36"/>
      <c r="E12" s="116"/>
    </row>
    <row r="13" spans="2:5" ht="60" x14ac:dyDescent="0.25">
      <c r="B13" s="35" t="s">
        <v>322</v>
      </c>
      <c r="C13" s="37" t="s">
        <v>321</v>
      </c>
      <c r="D13" s="148" t="s">
        <v>527</v>
      </c>
      <c r="E13" s="115" t="s">
        <v>428</v>
      </c>
    </row>
    <row r="14" spans="2:5" ht="60" x14ac:dyDescent="0.25">
      <c r="B14" s="172">
        <v>42217</v>
      </c>
      <c r="C14" s="172">
        <v>42551</v>
      </c>
      <c r="D14" s="147" t="s">
        <v>707</v>
      </c>
      <c r="E14" s="116"/>
    </row>
    <row r="15" spans="2:5" ht="30" x14ac:dyDescent="0.25">
      <c r="B15" s="34"/>
      <c r="C15" s="34"/>
      <c r="D15" s="34" t="s">
        <v>708</v>
      </c>
      <c r="E15" s="116"/>
    </row>
    <row r="16" spans="2:5" ht="180" x14ac:dyDescent="0.25">
      <c r="B16" s="172">
        <v>42217</v>
      </c>
      <c r="C16" s="172">
        <v>42185</v>
      </c>
      <c r="D16" s="147" t="s">
        <v>766</v>
      </c>
      <c r="E16" s="116"/>
    </row>
    <row r="17" spans="2:5" ht="135" x14ac:dyDescent="0.25">
      <c r="B17" s="172">
        <v>42217</v>
      </c>
      <c r="C17" s="172">
        <v>42185</v>
      </c>
      <c r="D17" s="147" t="s">
        <v>767</v>
      </c>
      <c r="E17" s="116"/>
    </row>
    <row r="18" spans="2:5" x14ac:dyDescent="0.25">
      <c r="B18" s="34"/>
      <c r="C18" s="34"/>
      <c r="D18" s="147"/>
      <c r="E18" s="116"/>
    </row>
    <row r="19" spans="2:5" x14ac:dyDescent="0.25">
      <c r="B19" s="172">
        <v>42217</v>
      </c>
      <c r="C19" s="172">
        <v>42185</v>
      </c>
      <c r="D19" s="147" t="s">
        <v>706</v>
      </c>
      <c r="E19" s="116"/>
    </row>
    <row r="20" spans="2:5" x14ac:dyDescent="0.25">
      <c r="B20" s="34"/>
      <c r="C20" s="34"/>
      <c r="D20" s="177" t="s">
        <v>698</v>
      </c>
      <c r="E20" s="116"/>
    </row>
    <row r="21" spans="2:5" x14ac:dyDescent="0.25">
      <c r="D21" s="177" t="s">
        <v>699</v>
      </c>
      <c r="E21" s="116"/>
    </row>
    <row r="22" spans="2:5" x14ac:dyDescent="0.25">
      <c r="B22" s="34"/>
      <c r="C22" s="34"/>
      <c r="D22" s="177" t="s">
        <v>700</v>
      </c>
      <c r="E22" s="116"/>
    </row>
    <row r="23" spans="2:5" x14ac:dyDescent="0.25">
      <c r="B23" s="34"/>
      <c r="C23" s="34"/>
      <c r="D23" s="177" t="s">
        <v>701</v>
      </c>
      <c r="E23" s="116"/>
    </row>
    <row r="24" spans="2:5" x14ac:dyDescent="0.25">
      <c r="B24" s="34"/>
      <c r="C24" s="34"/>
      <c r="D24" s="177" t="s">
        <v>702</v>
      </c>
      <c r="E24" s="116"/>
    </row>
    <row r="25" spans="2:5" x14ac:dyDescent="0.25">
      <c r="B25" s="34"/>
      <c r="C25" s="34"/>
      <c r="D25" s="177" t="s">
        <v>703</v>
      </c>
      <c r="E25" s="116"/>
    </row>
    <row r="26" spans="2:5" x14ac:dyDescent="0.25">
      <c r="B26" s="34"/>
      <c r="C26" s="34"/>
      <c r="D26" s="177" t="s">
        <v>704</v>
      </c>
      <c r="E26" s="116"/>
    </row>
    <row r="27" spans="2:5" x14ac:dyDescent="0.25">
      <c r="B27" s="34"/>
      <c r="C27" s="34"/>
      <c r="D27" s="177" t="s">
        <v>705</v>
      </c>
    </row>
    <row r="28" spans="2:5" x14ac:dyDescent="0.25">
      <c r="D28" s="177"/>
    </row>
  </sheetData>
  <mergeCells count="9">
    <mergeCell ref="E1:E2"/>
    <mergeCell ref="B10:C10"/>
    <mergeCell ref="B11:C11"/>
    <mergeCell ref="B1:D1"/>
    <mergeCell ref="B3:C3"/>
    <mergeCell ref="B4:C4"/>
    <mergeCell ref="B5:C5"/>
    <mergeCell ref="B8:C8"/>
    <mergeCell ref="B6:C6"/>
  </mergeCells>
  <dataValidations count="1">
    <dataValidation allowBlank="1" showErrorMessage="1" sqref="B5:C7 B12:C12 B9:C9 D3 B14:C20 B22:C27"/>
  </dataValidations>
  <pageMargins left="0.45" right="0.45" top="0.5" bottom="0.5" header="0.3" footer="0.05"/>
  <pageSetup scale="78" orientation="landscape" r:id="rId1"/>
  <headerFooter>
    <oddFooter>&amp;R&amp;P</oddFooter>
  </headerFooter>
  <rowBreaks count="1" manualBreakCount="1">
    <brk id="16" min="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E26"/>
  <sheetViews>
    <sheetView topLeftCell="C1" zoomScaleNormal="100" workbookViewId="0">
      <selection activeCell="D16" sqref="D16"/>
    </sheetView>
  </sheetViews>
  <sheetFormatPr defaultRowHeight="15" x14ac:dyDescent="0.25"/>
  <cols>
    <col min="1" max="1" width="5.42578125" customWidth="1"/>
    <col min="2" max="3" width="18.7109375" customWidth="1"/>
    <col min="4" max="4" width="120.7109375" customWidth="1"/>
    <col min="5" max="5" width="134.5703125" style="139" hidden="1" customWidth="1"/>
  </cols>
  <sheetData>
    <row r="1" spans="2:5" ht="18.75" customHeight="1" x14ac:dyDescent="0.25">
      <c r="B1" s="239" t="s">
        <v>423</v>
      </c>
      <c r="C1" s="239"/>
      <c r="D1" s="239"/>
      <c r="E1" s="241" t="s">
        <v>427</v>
      </c>
    </row>
    <row r="2" spans="2:5" x14ac:dyDescent="0.25">
      <c r="E2" s="242"/>
    </row>
    <row r="3" spans="2:5" ht="30" x14ac:dyDescent="0.25">
      <c r="B3" s="245" t="s">
        <v>318</v>
      </c>
      <c r="C3" s="244"/>
      <c r="D3" s="145" t="s">
        <v>8</v>
      </c>
      <c r="E3" s="128" t="str">
        <f>D3</f>
        <v>SOP 3.1 - The district works collaboratively with the school(s) to ensure CCLS curriculum that provide 21st Century and College and Career Readiness skills in all content areas and provides fiscal and human resources for implementation.</v>
      </c>
    </row>
    <row r="4" spans="2:5" x14ac:dyDescent="0.25">
      <c r="B4" s="245" t="s">
        <v>319</v>
      </c>
      <c r="C4" s="244"/>
      <c r="D4" s="146" t="s">
        <v>567</v>
      </c>
      <c r="E4" s="128"/>
    </row>
    <row r="5" spans="2:5" x14ac:dyDescent="0.25">
      <c r="B5" s="245" t="s">
        <v>320</v>
      </c>
      <c r="C5" s="244"/>
      <c r="D5" s="146" t="s">
        <v>574</v>
      </c>
      <c r="E5" s="128"/>
    </row>
    <row r="6" spans="2:5" x14ac:dyDescent="0.25">
      <c r="B6" s="246" t="s">
        <v>517</v>
      </c>
      <c r="C6" s="247"/>
      <c r="D6" s="150" t="s">
        <v>573</v>
      </c>
      <c r="E6" s="128"/>
    </row>
    <row r="7" spans="2:5" x14ac:dyDescent="0.25">
      <c r="B7" s="149"/>
      <c r="C7" s="149"/>
      <c r="E7" s="115" t="s">
        <v>429</v>
      </c>
    </row>
    <row r="8" spans="2:5" ht="90" customHeight="1" x14ac:dyDescent="0.25">
      <c r="B8" s="245" t="s">
        <v>526</v>
      </c>
      <c r="C8" s="244"/>
      <c r="D8" s="147" t="s">
        <v>642</v>
      </c>
      <c r="E8" s="114"/>
    </row>
    <row r="9" spans="2:5" x14ac:dyDescent="0.25">
      <c r="B9" s="36"/>
      <c r="C9" s="36"/>
      <c r="E9" s="115" t="s">
        <v>430</v>
      </c>
    </row>
    <row r="10" spans="2:5" ht="75" customHeight="1" x14ac:dyDescent="0.25">
      <c r="B10" s="243" t="s">
        <v>323</v>
      </c>
      <c r="C10" s="244"/>
      <c r="D10" s="147" t="s">
        <v>624</v>
      </c>
      <c r="E10" s="114"/>
    </row>
    <row r="11" spans="2:5" ht="60" customHeight="1" x14ac:dyDescent="0.25">
      <c r="B11" s="245" t="s">
        <v>324</v>
      </c>
      <c r="C11" s="244"/>
      <c r="D11" s="147" t="s">
        <v>625</v>
      </c>
      <c r="E11" s="114"/>
    </row>
    <row r="12" spans="2:5" x14ac:dyDescent="0.25">
      <c r="B12" s="36"/>
      <c r="C12" s="36"/>
      <c r="E12" s="116"/>
    </row>
    <row r="13" spans="2:5" ht="60" x14ac:dyDescent="0.25">
      <c r="B13" s="35" t="s">
        <v>322</v>
      </c>
      <c r="C13" s="37" t="s">
        <v>321</v>
      </c>
      <c r="D13" s="148" t="s">
        <v>527</v>
      </c>
      <c r="E13" s="115" t="s">
        <v>428</v>
      </c>
    </row>
    <row r="14" spans="2:5" x14ac:dyDescent="0.25">
      <c r="B14" s="172"/>
      <c r="C14" s="172"/>
      <c r="D14" s="176" t="s">
        <v>709</v>
      </c>
      <c r="E14" s="116"/>
    </row>
    <row r="15" spans="2:5" ht="30" x14ac:dyDescent="0.25">
      <c r="B15" s="172">
        <v>42217</v>
      </c>
      <c r="C15" s="172">
        <v>42307</v>
      </c>
      <c r="D15" s="147" t="s">
        <v>643</v>
      </c>
      <c r="E15" s="116"/>
    </row>
    <row r="16" spans="2:5" ht="30" x14ac:dyDescent="0.25">
      <c r="B16" s="172">
        <v>42309</v>
      </c>
      <c r="C16" s="172">
        <v>42185</v>
      </c>
      <c r="D16" s="147" t="s">
        <v>644</v>
      </c>
      <c r="E16" s="116"/>
    </row>
    <row r="17" spans="2:5" x14ac:dyDescent="0.25">
      <c r="B17" s="34"/>
      <c r="C17" s="34"/>
      <c r="D17" s="147"/>
      <c r="E17" s="116"/>
    </row>
    <row r="18" spans="2:5" x14ac:dyDescent="0.25">
      <c r="B18" s="34"/>
      <c r="C18" s="34"/>
      <c r="D18" s="147"/>
      <c r="E18" s="116"/>
    </row>
    <row r="19" spans="2:5" x14ac:dyDescent="0.25">
      <c r="B19" s="34"/>
      <c r="C19" s="34"/>
      <c r="D19" s="147"/>
      <c r="E19" s="116"/>
    </row>
    <row r="20" spans="2:5" x14ac:dyDescent="0.25">
      <c r="B20" s="34"/>
      <c r="C20" s="34"/>
      <c r="D20" s="147"/>
      <c r="E20" s="116"/>
    </row>
    <row r="21" spans="2:5" x14ac:dyDescent="0.25">
      <c r="B21" s="34"/>
      <c r="C21" s="34"/>
      <c r="D21" s="147"/>
      <c r="E21" s="116"/>
    </row>
    <row r="22" spans="2:5" x14ac:dyDescent="0.25">
      <c r="B22" s="34"/>
      <c r="C22" s="34"/>
      <c r="D22" s="147"/>
      <c r="E22" s="116"/>
    </row>
    <row r="23" spans="2:5" x14ac:dyDescent="0.25">
      <c r="B23" s="34"/>
      <c r="C23" s="34"/>
      <c r="D23" s="147"/>
      <c r="E23" s="116"/>
    </row>
    <row r="24" spans="2:5" x14ac:dyDescent="0.25">
      <c r="B24" s="34"/>
      <c r="C24" s="34"/>
      <c r="D24" s="147"/>
      <c r="E24" s="116"/>
    </row>
    <row r="25" spans="2:5" x14ac:dyDescent="0.25">
      <c r="B25" s="34"/>
      <c r="C25" s="34"/>
      <c r="D25" s="147"/>
      <c r="E25" s="116"/>
    </row>
    <row r="26" spans="2:5" x14ac:dyDescent="0.25">
      <c r="B26" s="34"/>
      <c r="C26" s="34"/>
      <c r="D26" s="147"/>
      <c r="E26" s="116"/>
    </row>
  </sheetData>
  <mergeCells count="9">
    <mergeCell ref="E1:E2"/>
    <mergeCell ref="B10:C10"/>
    <mergeCell ref="B11:C11"/>
    <mergeCell ref="B1:D1"/>
    <mergeCell ref="B3:C3"/>
    <mergeCell ref="B4:C4"/>
    <mergeCell ref="B5:C5"/>
    <mergeCell ref="B8:C8"/>
    <mergeCell ref="B6:C6"/>
  </mergeCells>
  <dataValidations count="1">
    <dataValidation allowBlank="1" showErrorMessage="1" sqref="B14:C26 B12:C12 B9:C9 D3 B5:C7"/>
  </dataValidations>
  <pageMargins left="0.45" right="0.45" top="0.5" bottom="0.5" header="0.3" footer="0.05"/>
  <pageSetup scale="80" orientation="landscape"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E26"/>
  <sheetViews>
    <sheetView topLeftCell="A7" zoomScaleNormal="100" workbookViewId="0">
      <selection activeCell="D14" sqref="D14"/>
    </sheetView>
  </sheetViews>
  <sheetFormatPr defaultRowHeight="15" x14ac:dyDescent="0.25"/>
  <cols>
    <col min="1" max="1" width="5.42578125" customWidth="1"/>
    <col min="2" max="3" width="18.7109375" customWidth="1"/>
    <col min="4" max="4" width="120.7109375" customWidth="1"/>
    <col min="5" max="5" width="134.5703125" style="139" hidden="1" customWidth="1"/>
  </cols>
  <sheetData>
    <row r="1" spans="2:5" ht="18.75" customHeight="1" x14ac:dyDescent="0.25">
      <c r="B1" s="239" t="s">
        <v>424</v>
      </c>
      <c r="C1" s="239"/>
      <c r="D1" s="239"/>
      <c r="E1" s="241" t="s">
        <v>427</v>
      </c>
    </row>
    <row r="2" spans="2:5" x14ac:dyDescent="0.25">
      <c r="E2" s="242"/>
    </row>
    <row r="3" spans="2:5" ht="30" customHeight="1" x14ac:dyDescent="0.25">
      <c r="B3" s="245" t="s">
        <v>318</v>
      </c>
      <c r="C3" s="244"/>
      <c r="D3" s="145" t="s">
        <v>9</v>
      </c>
      <c r="E3" s="128" t="str">
        <f>D3</f>
        <v>SOP 4.1 - The district works collaboratively with the school to provide opportunities and supports for teachers to develop strategies and practices and addresses effective planning and account for student data, needs, goals, and levels of engagement.</v>
      </c>
    </row>
    <row r="4" spans="2:5" ht="15" customHeight="1" x14ac:dyDescent="0.25">
      <c r="B4" s="245" t="s">
        <v>319</v>
      </c>
      <c r="C4" s="244"/>
      <c r="D4" s="146" t="s">
        <v>570</v>
      </c>
      <c r="E4" s="128"/>
    </row>
    <row r="5" spans="2:5" x14ac:dyDescent="0.25">
      <c r="B5" s="245" t="s">
        <v>320</v>
      </c>
      <c r="C5" s="244"/>
      <c r="D5" s="146" t="s">
        <v>568</v>
      </c>
      <c r="E5" s="128"/>
    </row>
    <row r="6" spans="2:5" x14ac:dyDescent="0.25">
      <c r="B6" s="246" t="s">
        <v>517</v>
      </c>
      <c r="C6" s="247"/>
      <c r="D6" s="150" t="s">
        <v>573</v>
      </c>
      <c r="E6" s="128"/>
    </row>
    <row r="7" spans="2:5" x14ac:dyDescent="0.25">
      <c r="B7" s="149"/>
      <c r="C7" s="149"/>
      <c r="E7" s="115" t="s">
        <v>429</v>
      </c>
    </row>
    <row r="8" spans="2:5" ht="90" customHeight="1" x14ac:dyDescent="0.25">
      <c r="B8" s="245" t="s">
        <v>526</v>
      </c>
      <c r="C8" s="244"/>
      <c r="D8" s="147" t="s">
        <v>679</v>
      </c>
      <c r="E8" s="114"/>
    </row>
    <row r="9" spans="2:5" x14ac:dyDescent="0.25">
      <c r="B9" s="36"/>
      <c r="C9" s="36"/>
      <c r="E9" s="115" t="s">
        <v>430</v>
      </c>
    </row>
    <row r="10" spans="2:5" ht="75" customHeight="1" x14ac:dyDescent="0.25">
      <c r="B10" s="243" t="s">
        <v>323</v>
      </c>
      <c r="C10" s="244"/>
      <c r="D10" s="147" t="s">
        <v>626</v>
      </c>
      <c r="E10" s="114"/>
    </row>
    <row r="11" spans="2:5" ht="60" customHeight="1" x14ac:dyDescent="0.25">
      <c r="B11" s="245" t="s">
        <v>324</v>
      </c>
      <c r="C11" s="244"/>
      <c r="D11" s="147" t="str">
        <f>'Leading Indicators'!U35</f>
        <v xml:space="preserve">
Teachers Rated as "Effective" and "Highly Effective"
Teacher Attendance at Professional Development</v>
      </c>
      <c r="E11" s="114"/>
    </row>
    <row r="12" spans="2:5" x14ac:dyDescent="0.25">
      <c r="B12" s="36"/>
      <c r="C12" s="36"/>
      <c r="E12" s="116"/>
    </row>
    <row r="13" spans="2:5" ht="60" x14ac:dyDescent="0.25">
      <c r="B13" s="35" t="s">
        <v>322</v>
      </c>
      <c r="C13" s="37" t="s">
        <v>321</v>
      </c>
      <c r="D13" s="148" t="s">
        <v>527</v>
      </c>
      <c r="E13" s="115" t="s">
        <v>428</v>
      </c>
    </row>
    <row r="14" spans="2:5" x14ac:dyDescent="0.25">
      <c r="B14" s="172"/>
      <c r="C14" s="172"/>
      <c r="D14" s="176" t="s">
        <v>710</v>
      </c>
      <c r="E14" s="147"/>
    </row>
    <row r="15" spans="2:5" ht="30" x14ac:dyDescent="0.25">
      <c r="B15" s="172">
        <v>42217</v>
      </c>
      <c r="C15" s="172">
        <v>42277</v>
      </c>
      <c r="D15" s="147" t="s">
        <v>676</v>
      </c>
      <c r="E15" s="147" t="s">
        <v>676</v>
      </c>
    </row>
    <row r="16" spans="2:5" x14ac:dyDescent="0.25">
      <c r="B16" s="34"/>
      <c r="C16" s="34"/>
      <c r="D16" s="147"/>
      <c r="E16" s="116"/>
    </row>
    <row r="17" spans="2:5" x14ac:dyDescent="0.25">
      <c r="B17" s="172">
        <v>42278</v>
      </c>
      <c r="C17" s="172">
        <v>42309</v>
      </c>
      <c r="D17" s="147" t="s">
        <v>677</v>
      </c>
      <c r="E17" s="116"/>
    </row>
    <row r="18" spans="2:5" x14ac:dyDescent="0.25">
      <c r="B18" s="34"/>
      <c r="C18" s="34"/>
      <c r="D18" s="147"/>
      <c r="E18" s="116"/>
    </row>
    <row r="19" spans="2:5" x14ac:dyDescent="0.25">
      <c r="B19" s="172">
        <v>42318</v>
      </c>
      <c r="C19" s="172">
        <v>42185</v>
      </c>
      <c r="D19" s="147" t="s">
        <v>678</v>
      </c>
      <c r="E19" s="116"/>
    </row>
    <row r="20" spans="2:5" x14ac:dyDescent="0.25">
      <c r="B20" s="34"/>
      <c r="C20" s="34"/>
      <c r="D20" s="147"/>
      <c r="E20" s="116"/>
    </row>
    <row r="21" spans="2:5" x14ac:dyDescent="0.25">
      <c r="B21" s="172">
        <v>42170</v>
      </c>
      <c r="C21" s="172">
        <v>42185</v>
      </c>
      <c r="D21" s="147" t="s">
        <v>627</v>
      </c>
      <c r="E21" s="116"/>
    </row>
    <row r="22" spans="2:5" x14ac:dyDescent="0.25">
      <c r="B22" s="34"/>
      <c r="C22" s="34"/>
      <c r="D22" s="147"/>
      <c r="E22" s="116"/>
    </row>
    <row r="23" spans="2:5" x14ac:dyDescent="0.25">
      <c r="B23" s="34"/>
      <c r="C23" s="34"/>
      <c r="D23" s="147"/>
      <c r="E23" s="116"/>
    </row>
    <row r="24" spans="2:5" x14ac:dyDescent="0.25">
      <c r="B24" s="34"/>
      <c r="C24" s="34"/>
      <c r="D24" s="147"/>
      <c r="E24" s="116"/>
    </row>
    <row r="25" spans="2:5" x14ac:dyDescent="0.25">
      <c r="B25" s="34"/>
      <c r="C25" s="34"/>
      <c r="D25" s="147"/>
      <c r="E25" s="116"/>
    </row>
    <row r="26" spans="2:5" x14ac:dyDescent="0.25">
      <c r="B26" s="34"/>
      <c r="C26" s="34"/>
      <c r="D26" s="147"/>
      <c r="E26" s="116"/>
    </row>
  </sheetData>
  <mergeCells count="9">
    <mergeCell ref="E1:E2"/>
    <mergeCell ref="B10:C10"/>
    <mergeCell ref="B11:C11"/>
    <mergeCell ref="B1:D1"/>
    <mergeCell ref="B3:C3"/>
    <mergeCell ref="B4:C4"/>
    <mergeCell ref="B5:C5"/>
    <mergeCell ref="B8:C8"/>
    <mergeCell ref="B6:C6"/>
  </mergeCells>
  <dataValidations count="1">
    <dataValidation allowBlank="1" showErrorMessage="1" sqref="B14:C26 B12:C12 B9:C9 D3 B5:C7"/>
  </dataValidations>
  <pageMargins left="0.45" right="0.45" top="0.5" bottom="0.5" header="0.3" footer="0.05"/>
  <pageSetup scale="80" orientation="landscape"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26"/>
  <sheetViews>
    <sheetView topLeftCell="A4" zoomScaleNormal="100" workbookViewId="0">
      <selection activeCell="D14" sqref="D14"/>
    </sheetView>
  </sheetViews>
  <sheetFormatPr defaultRowHeight="15" x14ac:dyDescent="0.25"/>
  <cols>
    <col min="1" max="1" width="5.42578125" customWidth="1"/>
    <col min="2" max="3" width="18.7109375" customWidth="1"/>
    <col min="4" max="4" width="120.7109375" customWidth="1"/>
    <col min="5" max="5" width="134.5703125" style="139" hidden="1" customWidth="1"/>
  </cols>
  <sheetData>
    <row r="1" spans="2:5" ht="18.75" customHeight="1" x14ac:dyDescent="0.25">
      <c r="B1" s="239" t="s">
        <v>425</v>
      </c>
      <c r="C1" s="239"/>
      <c r="D1" s="239"/>
      <c r="E1" s="241" t="s">
        <v>427</v>
      </c>
    </row>
    <row r="2" spans="2:5" x14ac:dyDescent="0.25">
      <c r="E2" s="242"/>
    </row>
    <row r="3" spans="2:5" ht="30" x14ac:dyDescent="0.25">
      <c r="B3" s="245" t="s">
        <v>318</v>
      </c>
      <c r="C3" s="244"/>
      <c r="D3" s="145" t="s">
        <v>10</v>
      </c>
      <c r="E3" s="128" t="str">
        <f>D3</f>
        <v>SOP 5.1 - The district creates policy and works collaboratively with the school to provide opportunities  and resources that positively support students' social and emotional developmental health.</v>
      </c>
    </row>
    <row r="4" spans="2:5" x14ac:dyDescent="0.25">
      <c r="B4" s="245" t="s">
        <v>319</v>
      </c>
      <c r="C4" s="244"/>
      <c r="D4" s="146" t="s">
        <v>570</v>
      </c>
      <c r="E4" s="128"/>
    </row>
    <row r="5" spans="2:5" x14ac:dyDescent="0.25">
      <c r="B5" s="245" t="s">
        <v>320</v>
      </c>
      <c r="C5" s="244"/>
      <c r="D5" s="146" t="s">
        <v>572</v>
      </c>
      <c r="E5" s="128"/>
    </row>
    <row r="6" spans="2:5" x14ac:dyDescent="0.25">
      <c r="B6" s="246" t="s">
        <v>517</v>
      </c>
      <c r="C6" s="247"/>
      <c r="D6" s="150" t="s">
        <v>569</v>
      </c>
      <c r="E6" s="128"/>
    </row>
    <row r="7" spans="2:5" x14ac:dyDescent="0.25">
      <c r="B7" s="149"/>
      <c r="C7" s="149"/>
      <c r="E7" s="115" t="s">
        <v>429</v>
      </c>
    </row>
    <row r="8" spans="2:5" ht="90" customHeight="1" x14ac:dyDescent="0.25">
      <c r="B8" s="245" t="s">
        <v>526</v>
      </c>
      <c r="C8" s="244"/>
      <c r="D8" s="147" t="s">
        <v>659</v>
      </c>
      <c r="E8" s="114"/>
    </row>
    <row r="9" spans="2:5" x14ac:dyDescent="0.25">
      <c r="B9" s="36"/>
      <c r="C9" s="36"/>
      <c r="E9" s="115" t="s">
        <v>430</v>
      </c>
    </row>
    <row r="10" spans="2:5" ht="75" customHeight="1" x14ac:dyDescent="0.25">
      <c r="B10" s="243" t="s">
        <v>323</v>
      </c>
      <c r="C10" s="244"/>
      <c r="D10" s="147" t="s">
        <v>645</v>
      </c>
      <c r="E10" s="114"/>
    </row>
    <row r="11" spans="2:5" ht="60" customHeight="1" x14ac:dyDescent="0.25">
      <c r="B11" s="245" t="s">
        <v>324</v>
      </c>
      <c r="C11" s="244"/>
      <c r="D11" s="147" t="s">
        <v>646</v>
      </c>
      <c r="E11" s="114"/>
    </row>
    <row r="12" spans="2:5" x14ac:dyDescent="0.25">
      <c r="B12" s="36"/>
      <c r="C12" s="36"/>
      <c r="E12" s="116"/>
    </row>
    <row r="13" spans="2:5" ht="60" x14ac:dyDescent="0.25">
      <c r="B13" s="35" t="s">
        <v>322</v>
      </c>
      <c r="C13" s="37" t="s">
        <v>321</v>
      </c>
      <c r="D13" s="148" t="s">
        <v>527</v>
      </c>
      <c r="E13" s="115" t="s">
        <v>428</v>
      </c>
    </row>
    <row r="14" spans="2:5" x14ac:dyDescent="0.25">
      <c r="B14" s="171"/>
      <c r="C14" s="171"/>
      <c r="D14" s="176" t="s">
        <v>695</v>
      </c>
      <c r="E14" s="116"/>
    </row>
    <row r="15" spans="2:5" x14ac:dyDescent="0.25">
      <c r="B15" s="171">
        <v>42248</v>
      </c>
      <c r="C15" s="171">
        <v>42248</v>
      </c>
      <c r="D15" s="147" t="s">
        <v>647</v>
      </c>
      <c r="E15" s="116"/>
    </row>
    <row r="16" spans="2:5" x14ac:dyDescent="0.25">
      <c r="B16" s="171">
        <v>42248</v>
      </c>
      <c r="C16" s="171">
        <v>42278</v>
      </c>
      <c r="D16" s="147" t="s">
        <v>648</v>
      </c>
      <c r="E16" s="116"/>
    </row>
    <row r="17" spans="2:5" ht="30" x14ac:dyDescent="0.25">
      <c r="B17" s="171">
        <v>42248</v>
      </c>
      <c r="C17" s="171">
        <v>42522</v>
      </c>
      <c r="D17" s="147" t="s">
        <v>649</v>
      </c>
      <c r="E17" s="116"/>
    </row>
    <row r="18" spans="2:5" ht="30" x14ac:dyDescent="0.25">
      <c r="B18" s="171">
        <v>42248</v>
      </c>
      <c r="C18" s="171">
        <v>42522</v>
      </c>
      <c r="D18" s="147" t="s">
        <v>650</v>
      </c>
      <c r="E18" s="116"/>
    </row>
    <row r="19" spans="2:5" x14ac:dyDescent="0.25">
      <c r="B19" s="171">
        <v>42278</v>
      </c>
      <c r="C19" s="171">
        <v>42522</v>
      </c>
      <c r="D19" s="147" t="s">
        <v>651</v>
      </c>
      <c r="E19" s="116"/>
    </row>
    <row r="20" spans="2:5" x14ac:dyDescent="0.25">
      <c r="B20" s="171">
        <v>42278</v>
      </c>
      <c r="C20" s="171">
        <v>42522</v>
      </c>
      <c r="D20" s="147" t="s">
        <v>652</v>
      </c>
      <c r="E20" s="116"/>
    </row>
    <row r="21" spans="2:5" ht="30" x14ac:dyDescent="0.25">
      <c r="B21" s="171">
        <v>42278</v>
      </c>
      <c r="C21" s="171">
        <v>42522</v>
      </c>
      <c r="D21" s="147" t="s">
        <v>653</v>
      </c>
      <c r="E21" s="116"/>
    </row>
    <row r="22" spans="2:5" x14ac:dyDescent="0.25">
      <c r="B22" s="171">
        <v>42278</v>
      </c>
      <c r="C22" s="171">
        <v>42522</v>
      </c>
      <c r="D22" s="147" t="s">
        <v>654</v>
      </c>
      <c r="E22" s="116"/>
    </row>
    <row r="23" spans="2:5" ht="30" x14ac:dyDescent="0.25">
      <c r="B23" s="171">
        <v>42278</v>
      </c>
      <c r="C23" s="171">
        <v>42522</v>
      </c>
      <c r="D23" s="147" t="s">
        <v>655</v>
      </c>
      <c r="E23" s="116"/>
    </row>
    <row r="24" spans="2:5" x14ac:dyDescent="0.25">
      <c r="B24" s="171">
        <v>42278</v>
      </c>
      <c r="C24" s="171">
        <v>42522</v>
      </c>
      <c r="D24" s="147" t="s">
        <v>656</v>
      </c>
      <c r="E24" s="116"/>
    </row>
    <row r="25" spans="2:5" ht="30" x14ac:dyDescent="0.25">
      <c r="B25" s="171">
        <v>42278</v>
      </c>
      <c r="C25" s="171">
        <v>42522</v>
      </c>
      <c r="D25" s="147" t="s">
        <v>657</v>
      </c>
      <c r="E25" s="116"/>
    </row>
    <row r="26" spans="2:5" x14ac:dyDescent="0.25">
      <c r="B26" s="171">
        <v>42278</v>
      </c>
      <c r="C26" s="171">
        <v>42522</v>
      </c>
      <c r="D26" s="147" t="s">
        <v>658</v>
      </c>
      <c r="E26" s="116"/>
    </row>
  </sheetData>
  <mergeCells count="9">
    <mergeCell ref="E1:E2"/>
    <mergeCell ref="B10:C10"/>
    <mergeCell ref="B11:C11"/>
    <mergeCell ref="B1:D1"/>
    <mergeCell ref="B3:C3"/>
    <mergeCell ref="B4:C4"/>
    <mergeCell ref="B5:C5"/>
    <mergeCell ref="B8:C8"/>
    <mergeCell ref="B6:C6"/>
  </mergeCells>
  <dataValidations count="1">
    <dataValidation allowBlank="1" showErrorMessage="1" sqref="B5:C7 B12:C12 B9:C9 D3 B14:C26"/>
  </dataValidations>
  <pageMargins left="0.45" right="0.45" top="0.5" bottom="0.5" header="0.3" footer="0.05"/>
  <pageSetup scale="80" orientation="landscape"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E26"/>
  <sheetViews>
    <sheetView zoomScaleNormal="100" workbookViewId="0">
      <selection activeCell="D14" sqref="D14"/>
    </sheetView>
  </sheetViews>
  <sheetFormatPr defaultRowHeight="15" x14ac:dyDescent="0.25"/>
  <cols>
    <col min="1" max="1" width="5.42578125" customWidth="1"/>
    <col min="2" max="3" width="18.7109375" customWidth="1"/>
    <col min="4" max="4" width="120.7109375" customWidth="1"/>
    <col min="5" max="5" width="134.5703125" style="139" hidden="1" customWidth="1"/>
  </cols>
  <sheetData>
    <row r="1" spans="2:5" ht="18.75" customHeight="1" x14ac:dyDescent="0.25">
      <c r="B1" s="239" t="s">
        <v>426</v>
      </c>
      <c r="C1" s="239"/>
      <c r="D1" s="239"/>
      <c r="E1" s="241" t="s">
        <v>427</v>
      </c>
    </row>
    <row r="2" spans="2:5" x14ac:dyDescent="0.25">
      <c r="E2" s="242"/>
    </row>
    <row r="3" spans="2:5" ht="45" x14ac:dyDescent="0.25">
      <c r="B3" s="245" t="s">
        <v>318</v>
      </c>
      <c r="C3" s="244"/>
      <c r="D3" s="145" t="s">
        <v>11</v>
      </c>
      <c r="E3" s="128" t="str">
        <f>D3</f>
        <v>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v>
      </c>
    </row>
    <row r="4" spans="2:5" x14ac:dyDescent="0.25">
      <c r="B4" s="245" t="s">
        <v>319</v>
      </c>
      <c r="C4" s="244"/>
      <c r="D4" s="146" t="s">
        <v>567</v>
      </c>
      <c r="E4" s="128"/>
    </row>
    <row r="5" spans="2:5" x14ac:dyDescent="0.25">
      <c r="B5" s="245" t="s">
        <v>320</v>
      </c>
      <c r="C5" s="244"/>
      <c r="D5" s="146" t="s">
        <v>575</v>
      </c>
      <c r="E5" s="128"/>
    </row>
    <row r="6" spans="2:5" x14ac:dyDescent="0.25">
      <c r="B6" s="246" t="s">
        <v>517</v>
      </c>
      <c r="C6" s="247"/>
      <c r="D6" s="150" t="s">
        <v>573</v>
      </c>
      <c r="E6" s="128"/>
    </row>
    <row r="7" spans="2:5" x14ac:dyDescent="0.25">
      <c r="B7" s="149"/>
      <c r="C7" s="149"/>
      <c r="E7" s="115" t="s">
        <v>429</v>
      </c>
    </row>
    <row r="8" spans="2:5" ht="90" customHeight="1" x14ac:dyDescent="0.25">
      <c r="B8" s="245" t="s">
        <v>526</v>
      </c>
      <c r="C8" s="244"/>
      <c r="D8" s="147" t="s">
        <v>577</v>
      </c>
      <c r="E8" s="114"/>
    </row>
    <row r="9" spans="2:5" x14ac:dyDescent="0.25">
      <c r="B9" s="36"/>
      <c r="C9" s="36"/>
      <c r="E9" s="115" t="s">
        <v>430</v>
      </c>
    </row>
    <row r="10" spans="2:5" ht="75" customHeight="1" x14ac:dyDescent="0.25">
      <c r="B10" s="243" t="s">
        <v>323</v>
      </c>
      <c r="C10" s="244"/>
      <c r="D10" s="147" t="s">
        <v>660</v>
      </c>
      <c r="E10" s="114"/>
    </row>
    <row r="11" spans="2:5" ht="60" customHeight="1" x14ac:dyDescent="0.25">
      <c r="B11" s="245" t="s">
        <v>324</v>
      </c>
      <c r="C11" s="244"/>
      <c r="D11" s="147" t="s">
        <v>578</v>
      </c>
      <c r="E11" s="114"/>
    </row>
    <row r="12" spans="2:5" x14ac:dyDescent="0.25">
      <c r="B12" s="36"/>
      <c r="C12" s="36"/>
      <c r="E12" s="116"/>
    </row>
    <row r="13" spans="2:5" ht="60" x14ac:dyDescent="0.25">
      <c r="B13" s="35" t="s">
        <v>322</v>
      </c>
      <c r="C13" s="37" t="s">
        <v>321</v>
      </c>
      <c r="D13" s="148" t="s">
        <v>527</v>
      </c>
      <c r="E13" s="115" t="s">
        <v>428</v>
      </c>
    </row>
    <row r="14" spans="2:5" x14ac:dyDescent="0.25">
      <c r="B14" s="171"/>
      <c r="C14" s="171"/>
      <c r="D14" s="176" t="s">
        <v>695</v>
      </c>
      <c r="E14" s="116"/>
    </row>
    <row r="15" spans="2:5" x14ac:dyDescent="0.25">
      <c r="B15" s="171">
        <v>42248</v>
      </c>
      <c r="C15" s="171">
        <v>42248</v>
      </c>
      <c r="D15" s="147" t="s">
        <v>579</v>
      </c>
      <c r="E15" s="116"/>
    </row>
    <row r="16" spans="2:5" x14ac:dyDescent="0.25">
      <c r="B16" s="171">
        <v>42248</v>
      </c>
      <c r="C16" s="171">
        <v>42248</v>
      </c>
      <c r="D16" s="147" t="s">
        <v>580</v>
      </c>
      <c r="E16" s="116"/>
    </row>
    <row r="17" spans="2:5" x14ac:dyDescent="0.25">
      <c r="B17" s="171">
        <v>42248</v>
      </c>
      <c r="C17" s="171">
        <v>42156</v>
      </c>
      <c r="D17" s="147" t="s">
        <v>581</v>
      </c>
      <c r="E17" s="116"/>
    </row>
    <row r="18" spans="2:5" ht="30" x14ac:dyDescent="0.25">
      <c r="B18" s="171">
        <v>42248</v>
      </c>
      <c r="C18" s="171">
        <v>42522</v>
      </c>
      <c r="D18" s="147" t="s">
        <v>582</v>
      </c>
      <c r="E18" s="116"/>
    </row>
    <row r="19" spans="2:5" x14ac:dyDescent="0.25">
      <c r="B19" s="171">
        <v>42278</v>
      </c>
      <c r="C19" s="171">
        <v>42278</v>
      </c>
      <c r="D19" s="147" t="s">
        <v>583</v>
      </c>
      <c r="E19" s="116"/>
    </row>
    <row r="20" spans="2:5" x14ac:dyDescent="0.25">
      <c r="B20" s="171">
        <v>42278</v>
      </c>
      <c r="C20" s="171">
        <v>42156</v>
      </c>
      <c r="D20" s="147" t="s">
        <v>584</v>
      </c>
      <c r="E20" s="116"/>
    </row>
    <row r="21" spans="2:5" x14ac:dyDescent="0.25">
      <c r="B21" s="171">
        <v>42278</v>
      </c>
      <c r="C21" s="171">
        <v>43252</v>
      </c>
      <c r="D21" s="147" t="s">
        <v>585</v>
      </c>
      <c r="E21" s="116"/>
    </row>
    <row r="22" spans="2:5" x14ac:dyDescent="0.25">
      <c r="B22" s="171">
        <v>42292</v>
      </c>
      <c r="C22" s="171">
        <v>43252</v>
      </c>
      <c r="D22" s="147" t="s">
        <v>586</v>
      </c>
      <c r="E22" s="116"/>
    </row>
    <row r="23" spans="2:5" x14ac:dyDescent="0.25">
      <c r="B23" s="34"/>
      <c r="C23" s="34"/>
      <c r="D23" s="147"/>
      <c r="E23" s="116"/>
    </row>
    <row r="24" spans="2:5" x14ac:dyDescent="0.25">
      <c r="B24" s="34"/>
      <c r="C24" s="34"/>
      <c r="D24" s="147"/>
      <c r="E24" s="116"/>
    </row>
    <row r="25" spans="2:5" x14ac:dyDescent="0.25">
      <c r="B25" s="34"/>
      <c r="C25" s="34"/>
      <c r="D25" s="147"/>
      <c r="E25" s="116"/>
    </row>
    <row r="26" spans="2:5" x14ac:dyDescent="0.25">
      <c r="B26" s="34"/>
      <c r="C26" s="34"/>
      <c r="D26" s="147"/>
      <c r="E26" s="116"/>
    </row>
  </sheetData>
  <mergeCells count="9">
    <mergeCell ref="E1:E2"/>
    <mergeCell ref="B10:C10"/>
    <mergeCell ref="B11:C11"/>
    <mergeCell ref="B1:D1"/>
    <mergeCell ref="B3:C3"/>
    <mergeCell ref="B4:C4"/>
    <mergeCell ref="B5:C5"/>
    <mergeCell ref="B8:C8"/>
    <mergeCell ref="B6:C6"/>
  </mergeCells>
  <dataValidations count="1">
    <dataValidation allowBlank="1" showErrorMessage="1" sqref="B5:C7 B12:C12 B9:C9 D3 B14:C26"/>
  </dataValidations>
  <pageMargins left="0.45" right="0.45" top="0.5" bottom="0.5" header="0.3" footer="0.05"/>
  <pageSetup scale="80" orientation="landscape"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F40"/>
  <sheetViews>
    <sheetView topLeftCell="A16" zoomScaleNormal="100" workbookViewId="0">
      <selection activeCell="B1" sqref="B1:F40"/>
    </sheetView>
  </sheetViews>
  <sheetFormatPr defaultRowHeight="15" x14ac:dyDescent="0.25"/>
  <cols>
    <col min="1" max="1" width="5.42578125" customWidth="1"/>
    <col min="2" max="2" width="72.7109375" customWidth="1"/>
    <col min="3" max="3" width="20.7109375" customWidth="1"/>
    <col min="4" max="6" width="20.5703125" customWidth="1"/>
  </cols>
  <sheetData>
    <row r="1" spans="2:6" ht="18.75" x14ac:dyDescent="0.25">
      <c r="B1" s="254" t="s">
        <v>393</v>
      </c>
      <c r="C1" s="254"/>
      <c r="D1" s="223"/>
      <c r="E1" s="223"/>
      <c r="F1" s="223"/>
    </row>
    <row r="3" spans="2:6" ht="15" customHeight="1" x14ac:dyDescent="0.25">
      <c r="B3" s="229" t="s">
        <v>394</v>
      </c>
      <c r="C3" s="261"/>
      <c r="D3" s="261"/>
      <c r="E3" s="261"/>
      <c r="F3" s="261"/>
    </row>
    <row r="4" spans="2:6" ht="45" x14ac:dyDescent="0.25">
      <c r="B4" s="216" t="s">
        <v>395</v>
      </c>
      <c r="C4" s="258"/>
      <c r="D4" s="179" t="s">
        <v>396</v>
      </c>
      <c r="E4" s="179" t="s">
        <v>514</v>
      </c>
      <c r="F4" s="179" t="s">
        <v>420</v>
      </c>
    </row>
    <row r="5" spans="2:6" x14ac:dyDescent="0.25">
      <c r="B5" s="259" t="s">
        <v>399</v>
      </c>
      <c r="C5" s="218"/>
      <c r="D5" s="93">
        <v>3730061</v>
      </c>
      <c r="E5" s="94">
        <v>0.01</v>
      </c>
      <c r="F5" s="95">
        <f>ROUND(D5*E5,0)</f>
        <v>37301</v>
      </c>
    </row>
    <row r="7" spans="2:6" ht="15" customHeight="1" x14ac:dyDescent="0.25">
      <c r="B7" s="229" t="s">
        <v>400</v>
      </c>
      <c r="C7" s="261"/>
      <c r="D7" s="261"/>
      <c r="E7" s="261"/>
      <c r="F7" s="261"/>
    </row>
    <row r="8" spans="2:6" ht="45" x14ac:dyDescent="0.25">
      <c r="B8" s="216" t="s">
        <v>395</v>
      </c>
      <c r="C8" s="258"/>
      <c r="D8" s="179" t="s">
        <v>396</v>
      </c>
      <c r="E8" s="179" t="s">
        <v>397</v>
      </c>
      <c r="F8" s="179" t="s">
        <v>398</v>
      </c>
    </row>
    <row r="9" spans="2:6" x14ac:dyDescent="0.25">
      <c r="B9" s="259" t="s">
        <v>399</v>
      </c>
      <c r="C9" s="218"/>
      <c r="D9" s="93">
        <v>3730061</v>
      </c>
      <c r="E9" s="112">
        <f>VLOOKUP('[6]DCIP Cover Page'!C2,'[6]SI Set Aside Rates'!1:1048576,6,0)</f>
        <v>0.15</v>
      </c>
      <c r="F9" s="95">
        <f>D9*E9</f>
        <v>559509.15</v>
      </c>
    </row>
    <row r="10" spans="2:6" x14ac:dyDescent="0.25">
      <c r="B10" s="259" t="s">
        <v>401</v>
      </c>
      <c r="C10" s="218"/>
      <c r="D10" s="93">
        <v>690601</v>
      </c>
      <c r="E10" s="112">
        <f>VLOOKUP('[6]DCIP Cover Page'!C2,'[6]SI Set Aside Rates'!1:1048576,6,0)</f>
        <v>0.15</v>
      </c>
      <c r="F10" s="95">
        <f t="shared" ref="F10:F11" si="0">D10*E10</f>
        <v>103590.15</v>
      </c>
    </row>
    <row r="11" spans="2:6" x14ac:dyDescent="0.25">
      <c r="B11" s="259" t="s">
        <v>402</v>
      </c>
      <c r="C11" s="218"/>
      <c r="D11" s="93"/>
      <c r="E11" s="112">
        <f>VLOOKUP('[6]DCIP Cover Page'!C2,'[6]SI Set Aside Rates'!1:1048576,6,0)</f>
        <v>0.15</v>
      </c>
      <c r="F11" s="95">
        <f t="shared" si="0"/>
        <v>0</v>
      </c>
    </row>
    <row r="12" spans="2:6" x14ac:dyDescent="0.25">
      <c r="B12" s="260" t="s">
        <v>403</v>
      </c>
      <c r="C12" s="260"/>
      <c r="D12" s="133">
        <f>SUM(D9:D11)</f>
        <v>4420662</v>
      </c>
      <c r="E12" s="112">
        <f>E9</f>
        <v>0.15</v>
      </c>
      <c r="F12" s="103">
        <f>D12*E12</f>
        <v>663099.29999999993</v>
      </c>
    </row>
    <row r="14" spans="2:6" ht="15.75" x14ac:dyDescent="0.25">
      <c r="B14" s="255" t="s">
        <v>404</v>
      </c>
      <c r="C14" s="256"/>
      <c r="D14" s="257"/>
    </row>
    <row r="15" spans="2:6" x14ac:dyDescent="0.25">
      <c r="B15" s="264" t="s">
        <v>395</v>
      </c>
      <c r="C15" s="265"/>
      <c r="D15" s="179" t="s">
        <v>405</v>
      </c>
    </row>
    <row r="16" spans="2:6" x14ac:dyDescent="0.25">
      <c r="B16" s="262" t="s">
        <v>399</v>
      </c>
      <c r="C16" s="263"/>
      <c r="D16" s="96">
        <v>0</v>
      </c>
    </row>
    <row r="17" spans="2:6" x14ac:dyDescent="0.25">
      <c r="B17" s="262" t="s">
        <v>401</v>
      </c>
      <c r="C17" s="263"/>
      <c r="D17" s="96">
        <v>0</v>
      </c>
    </row>
    <row r="18" spans="2:6" x14ac:dyDescent="0.25">
      <c r="B18" s="262" t="s">
        <v>406</v>
      </c>
      <c r="C18" s="263"/>
      <c r="D18" s="96">
        <v>0</v>
      </c>
    </row>
    <row r="19" spans="2:6" x14ac:dyDescent="0.25">
      <c r="B19" s="262" t="s">
        <v>407</v>
      </c>
      <c r="C19" s="263"/>
      <c r="D19" s="96">
        <v>0</v>
      </c>
    </row>
    <row r="20" spans="2:6" x14ac:dyDescent="0.25">
      <c r="B20" s="262" t="s">
        <v>408</v>
      </c>
      <c r="C20" s="263"/>
      <c r="D20" s="96">
        <v>260000</v>
      </c>
    </row>
    <row r="21" spans="2:6" x14ac:dyDescent="0.25">
      <c r="B21" s="262" t="s">
        <v>409</v>
      </c>
      <c r="C21" s="263"/>
      <c r="D21" s="96">
        <v>0</v>
      </c>
    </row>
    <row r="22" spans="2:6" x14ac:dyDescent="0.25">
      <c r="B22" s="262" t="s">
        <v>410</v>
      </c>
      <c r="C22" s="263"/>
      <c r="D22" s="96">
        <v>0</v>
      </c>
    </row>
    <row r="23" spans="2:6" x14ac:dyDescent="0.25">
      <c r="B23" s="262" t="s">
        <v>768</v>
      </c>
      <c r="C23" s="263"/>
      <c r="D23" s="96">
        <v>80000</v>
      </c>
    </row>
    <row r="24" spans="2:6" x14ac:dyDescent="0.25">
      <c r="B24" s="180" t="s">
        <v>769</v>
      </c>
      <c r="C24" s="181"/>
      <c r="D24" s="96">
        <v>43844</v>
      </c>
    </row>
    <row r="25" spans="2:6" ht="15" customHeight="1" x14ac:dyDescent="0.25">
      <c r="B25" s="180" t="s">
        <v>770</v>
      </c>
      <c r="C25" s="181"/>
      <c r="D25" s="96">
        <v>0</v>
      </c>
    </row>
    <row r="26" spans="2:6" x14ac:dyDescent="0.25">
      <c r="B26" s="180" t="s">
        <v>771</v>
      </c>
      <c r="C26" s="181"/>
      <c r="D26" s="96">
        <v>0</v>
      </c>
    </row>
    <row r="27" spans="2:6" x14ac:dyDescent="0.25">
      <c r="B27" s="248" t="s">
        <v>772</v>
      </c>
      <c r="C27" s="249"/>
      <c r="D27" s="96">
        <v>279255</v>
      </c>
    </row>
    <row r="28" spans="2:6" x14ac:dyDescent="0.25">
      <c r="B28" s="248" t="s">
        <v>773</v>
      </c>
      <c r="C28" s="249"/>
      <c r="D28" s="96"/>
      <c r="E28" s="250" t="str">
        <f>IF((D29&lt;&gt;0)*(D29=F12)+(D29&gt;F12),"The Improvement Reserve Has Been Met.","The Required Improvement Reserve Has Not Yet Been Met.")</f>
        <v>The Required Improvement Reserve Has Not Yet Been Met.</v>
      </c>
      <c r="F28" s="251"/>
    </row>
    <row r="29" spans="2:6" x14ac:dyDescent="0.25">
      <c r="B29" s="253" t="s">
        <v>411</v>
      </c>
      <c r="C29" s="249"/>
      <c r="D29" s="103">
        <f>SUM(D16:D28)</f>
        <v>663099</v>
      </c>
      <c r="E29" s="252"/>
      <c r="F29" s="251"/>
    </row>
    <row r="31" spans="2:6" ht="90" x14ac:dyDescent="0.25">
      <c r="B31" s="97" t="s">
        <v>521</v>
      </c>
      <c r="C31" s="97" t="s">
        <v>497</v>
      </c>
      <c r="D31" s="97" t="s">
        <v>412</v>
      </c>
      <c r="E31" s="97" t="s">
        <v>413</v>
      </c>
      <c r="F31" s="97" t="s">
        <v>513</v>
      </c>
    </row>
    <row r="32" spans="2:6" x14ac:dyDescent="0.25">
      <c r="B32" s="98" t="s">
        <v>414</v>
      </c>
      <c r="C32" s="96" t="s">
        <v>0</v>
      </c>
      <c r="D32" s="96">
        <v>13527</v>
      </c>
      <c r="E32" s="99" t="s">
        <v>0</v>
      </c>
      <c r="F32" s="99"/>
    </row>
    <row r="33" spans="2:6" x14ac:dyDescent="0.25">
      <c r="B33" s="98" t="s">
        <v>415</v>
      </c>
      <c r="C33" s="96" t="s">
        <v>0</v>
      </c>
      <c r="D33" s="96">
        <v>44668</v>
      </c>
      <c r="E33" s="99" t="s">
        <v>0</v>
      </c>
      <c r="F33" s="99"/>
    </row>
    <row r="34" spans="2:6" x14ac:dyDescent="0.25">
      <c r="B34" s="32" t="s">
        <v>416</v>
      </c>
      <c r="C34" s="96" t="s">
        <v>0</v>
      </c>
      <c r="D34" s="190">
        <v>201805</v>
      </c>
      <c r="E34" s="191" t="s">
        <v>0</v>
      </c>
      <c r="F34" s="191"/>
    </row>
    <row r="35" spans="2:6" x14ac:dyDescent="0.25">
      <c r="B35" s="32" t="s">
        <v>417</v>
      </c>
      <c r="C35" s="96" t="s">
        <v>0</v>
      </c>
      <c r="D35" s="190">
        <v>10000</v>
      </c>
      <c r="E35" s="191" t="s">
        <v>774</v>
      </c>
      <c r="F35" s="191" t="s">
        <v>775</v>
      </c>
    </row>
    <row r="36" spans="2:6" x14ac:dyDescent="0.25">
      <c r="B36" s="32" t="s">
        <v>498</v>
      </c>
      <c r="C36" s="96" t="s">
        <v>0</v>
      </c>
      <c r="D36" s="190">
        <v>40000</v>
      </c>
      <c r="E36" s="191" t="s">
        <v>774</v>
      </c>
      <c r="F36" s="191" t="s">
        <v>775</v>
      </c>
    </row>
    <row r="37" spans="2:6" x14ac:dyDescent="0.25">
      <c r="B37" s="32" t="s">
        <v>418</v>
      </c>
      <c r="C37" s="96" t="s">
        <v>0</v>
      </c>
      <c r="D37" s="190">
        <v>20000</v>
      </c>
      <c r="E37" s="191" t="s">
        <v>774</v>
      </c>
      <c r="F37" s="191" t="s">
        <v>775</v>
      </c>
    </row>
    <row r="38" spans="2:6" x14ac:dyDescent="0.25">
      <c r="B38" s="32" t="s">
        <v>479</v>
      </c>
      <c r="C38" s="96" t="s">
        <v>0</v>
      </c>
      <c r="D38" s="190">
        <v>20000</v>
      </c>
      <c r="E38" s="191" t="s">
        <v>774</v>
      </c>
      <c r="F38" s="191" t="s">
        <v>775</v>
      </c>
    </row>
    <row r="39" spans="2:6" ht="30" x14ac:dyDescent="0.25">
      <c r="B39" s="32" t="s">
        <v>512</v>
      </c>
      <c r="C39" s="96" t="s">
        <v>0</v>
      </c>
      <c r="D39" s="190">
        <v>313099</v>
      </c>
      <c r="E39" s="191" t="s">
        <v>774</v>
      </c>
      <c r="F39" s="191" t="s">
        <v>776</v>
      </c>
    </row>
    <row r="40" spans="2:6" x14ac:dyDescent="0.25">
      <c r="B40" s="100" t="s">
        <v>419</v>
      </c>
      <c r="C40" s="192"/>
      <c r="D40" s="101">
        <f>SUM(D32:D39)</f>
        <v>663099</v>
      </c>
      <c r="E40" s="102"/>
      <c r="F40" s="102"/>
    </row>
  </sheetData>
  <mergeCells count="24">
    <mergeCell ref="B22:C22"/>
    <mergeCell ref="B23:C23"/>
    <mergeCell ref="B15:C15"/>
    <mergeCell ref="B16:C16"/>
    <mergeCell ref="B17:C17"/>
    <mergeCell ref="B18:C18"/>
    <mergeCell ref="B19:C19"/>
    <mergeCell ref="B20:C20"/>
    <mergeCell ref="B27:C27"/>
    <mergeCell ref="B28:C28"/>
    <mergeCell ref="E28:F29"/>
    <mergeCell ref="B29:C29"/>
    <mergeCell ref="B1:F1"/>
    <mergeCell ref="B14:D14"/>
    <mergeCell ref="B4:C4"/>
    <mergeCell ref="B5:C5"/>
    <mergeCell ref="B8:C8"/>
    <mergeCell ref="B9:C9"/>
    <mergeCell ref="B10:C10"/>
    <mergeCell ref="B11:C11"/>
    <mergeCell ref="B12:C12"/>
    <mergeCell ref="B3:F3"/>
    <mergeCell ref="B7:F7"/>
    <mergeCell ref="B21:C21"/>
  </mergeCells>
  <conditionalFormatting sqref="D29">
    <cfRule type="cellIs" dxfId="1" priority="1" operator="lessThan">
      <formula>#REF!</formula>
    </cfRule>
    <cfRule type="cellIs" dxfId="0" priority="2" operator="greaterThanOrEqual">
      <formula>#REF!</formula>
    </cfRule>
  </conditionalFormatting>
  <dataValidations count="1">
    <dataValidation allowBlank="1" showErrorMessage="1" sqref="B1:F1 B40:C40 B7:D12 D4:F5 E7:E8 F7:F12 B31:F31 D32:F40 C14:C26 B3:B5 B32:B37 B14:B29 D14:D29 C32:C39"/>
  </dataValidations>
  <pageMargins left="0.45" right="0.45" top="0.5" bottom="0.5" header="0.3" footer="0.05"/>
  <pageSetup scale="8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topLeftCell="A6" zoomScaleNormal="100" workbookViewId="0">
      <selection activeCell="I20" sqref="I20"/>
    </sheetView>
  </sheetViews>
  <sheetFormatPr defaultRowHeight="15" x14ac:dyDescent="0.25"/>
  <cols>
    <col min="1" max="1" width="5.5703125" style="88" customWidth="1"/>
    <col min="2" max="2" width="5.7109375" style="88" customWidth="1"/>
    <col min="3" max="3" width="150.7109375" style="152" customWidth="1"/>
    <col min="4" max="16384" width="9.140625" style="152"/>
  </cols>
  <sheetData>
    <row r="1" spans="1:29" s="153" customFormat="1" ht="18.75" x14ac:dyDescent="0.3">
      <c r="A1" s="144"/>
      <c r="B1" s="144"/>
      <c r="C1" s="151" t="s">
        <v>519</v>
      </c>
    </row>
    <row r="2" spans="1:29" ht="15" customHeight="1" x14ac:dyDescent="0.3">
      <c r="C2" s="86"/>
    </row>
    <row r="3" spans="1:29" s="140" customFormat="1" x14ac:dyDescent="0.25">
      <c r="A3" s="77"/>
      <c r="B3" s="159"/>
      <c r="C3" s="159" t="s">
        <v>518</v>
      </c>
      <c r="D3" s="77"/>
      <c r="E3" s="77"/>
      <c r="F3" s="77"/>
      <c r="G3" s="77"/>
      <c r="H3" s="77"/>
      <c r="I3" s="77"/>
      <c r="J3" s="77"/>
      <c r="K3" s="77"/>
      <c r="L3" s="77"/>
      <c r="M3" s="77"/>
      <c r="N3" s="77"/>
      <c r="O3" s="77"/>
      <c r="P3" s="77"/>
      <c r="Q3" s="77"/>
      <c r="R3" s="77"/>
      <c r="S3" s="77"/>
      <c r="T3" s="77"/>
      <c r="U3" s="77"/>
      <c r="V3" s="77"/>
      <c r="W3" s="77"/>
      <c r="X3" s="77"/>
      <c r="Y3" s="77"/>
      <c r="Z3" s="77"/>
      <c r="AA3" s="77"/>
      <c r="AB3" s="77"/>
      <c r="AC3" s="77"/>
    </row>
    <row r="4" spans="1:29" s="75" customFormat="1" x14ac:dyDescent="0.25">
      <c r="A4" s="77"/>
      <c r="B4" s="77"/>
      <c r="C4" s="154"/>
      <c r="D4" s="77"/>
      <c r="E4" s="77"/>
      <c r="F4" s="77"/>
      <c r="G4" s="77"/>
      <c r="H4" s="77"/>
      <c r="I4" s="77"/>
      <c r="J4" s="77"/>
      <c r="K4" s="77"/>
      <c r="L4" s="77"/>
      <c r="M4" s="77"/>
      <c r="N4" s="77"/>
      <c r="O4" s="77"/>
      <c r="P4" s="77"/>
      <c r="Q4" s="77"/>
      <c r="R4" s="77"/>
      <c r="S4" s="77"/>
      <c r="T4" s="77"/>
      <c r="U4" s="77"/>
      <c r="V4" s="77"/>
      <c r="W4" s="77"/>
      <c r="X4" s="77"/>
      <c r="Y4" s="77"/>
      <c r="Z4" s="77"/>
      <c r="AA4" s="77"/>
      <c r="AB4" s="77"/>
      <c r="AC4" s="77"/>
    </row>
    <row r="5" spans="1:29" s="75" customFormat="1" ht="45" x14ac:dyDescent="0.25">
      <c r="A5" s="77"/>
      <c r="B5" s="99" t="s">
        <v>563</v>
      </c>
      <c r="C5" s="80" t="s">
        <v>520</v>
      </c>
      <c r="D5" s="77"/>
      <c r="E5" s="77"/>
      <c r="F5" s="77"/>
      <c r="G5" s="77"/>
      <c r="H5" s="77"/>
      <c r="I5" s="77"/>
      <c r="J5" s="77"/>
      <c r="K5" s="77"/>
      <c r="L5" s="77"/>
      <c r="M5" s="77"/>
      <c r="N5" s="77"/>
      <c r="O5" s="77"/>
      <c r="P5" s="77"/>
      <c r="Q5" s="77"/>
      <c r="R5" s="77"/>
      <c r="S5" s="77"/>
      <c r="T5" s="77"/>
      <c r="U5" s="77"/>
      <c r="V5" s="77"/>
      <c r="W5" s="77"/>
      <c r="X5" s="77"/>
      <c r="Y5" s="77"/>
      <c r="Z5" s="77"/>
      <c r="AA5" s="77"/>
      <c r="AB5" s="77"/>
      <c r="AC5" s="77"/>
    </row>
    <row r="6" spans="1:29" s="75" customFormat="1" x14ac:dyDescent="0.25">
      <c r="A6" s="77"/>
      <c r="B6" s="162"/>
      <c r="C6" s="80"/>
      <c r="D6" s="77"/>
      <c r="E6" s="77"/>
      <c r="F6" s="77"/>
      <c r="G6" s="77"/>
      <c r="H6" s="77"/>
      <c r="I6" s="77"/>
      <c r="J6" s="77"/>
      <c r="K6" s="77"/>
      <c r="L6" s="77"/>
      <c r="M6" s="77"/>
      <c r="N6" s="77"/>
      <c r="O6" s="77"/>
      <c r="P6" s="77"/>
      <c r="Q6" s="77"/>
      <c r="R6" s="77"/>
      <c r="S6" s="77"/>
      <c r="T6" s="77"/>
      <c r="U6" s="77"/>
      <c r="V6" s="77"/>
      <c r="W6" s="77"/>
      <c r="X6" s="77"/>
      <c r="Y6" s="77"/>
      <c r="Z6" s="77"/>
      <c r="AA6" s="77"/>
      <c r="AB6" s="77"/>
      <c r="AC6" s="77"/>
    </row>
    <row r="7" spans="1:29" s="140" customFormat="1" ht="60" x14ac:dyDescent="0.25">
      <c r="A7" s="77"/>
      <c r="B7" s="99" t="s">
        <v>564</v>
      </c>
      <c r="C7" s="80" t="s">
        <v>661</v>
      </c>
      <c r="D7" s="77"/>
      <c r="E7" s="77"/>
      <c r="F7" s="77"/>
      <c r="G7" s="77"/>
      <c r="H7" s="77"/>
      <c r="I7" s="77"/>
      <c r="J7" s="77"/>
      <c r="K7" s="77"/>
      <c r="L7" s="77"/>
      <c r="M7" s="77"/>
      <c r="N7" s="77"/>
      <c r="O7" s="77"/>
      <c r="P7" s="77"/>
      <c r="Q7" s="77"/>
      <c r="R7" s="77"/>
      <c r="S7" s="77"/>
      <c r="T7" s="77"/>
      <c r="U7" s="77"/>
      <c r="V7" s="77"/>
      <c r="W7" s="77"/>
      <c r="X7" s="77"/>
      <c r="Y7" s="77"/>
      <c r="Z7" s="77"/>
      <c r="AA7" s="77"/>
      <c r="AB7" s="77"/>
      <c r="AC7" s="77"/>
    </row>
    <row r="8" spans="1:29" s="140" customFormat="1" x14ac:dyDescent="0.25">
      <c r="A8" s="77"/>
      <c r="B8" s="77"/>
      <c r="C8" s="80"/>
      <c r="D8" s="77"/>
      <c r="E8" s="77"/>
      <c r="F8" s="77"/>
      <c r="G8" s="77"/>
      <c r="H8" s="77"/>
      <c r="I8" s="77"/>
      <c r="J8" s="77"/>
      <c r="K8" s="77"/>
      <c r="L8" s="77"/>
      <c r="M8" s="77"/>
      <c r="N8" s="77"/>
      <c r="O8" s="77"/>
      <c r="P8" s="77"/>
      <c r="Q8" s="77"/>
      <c r="R8" s="77"/>
      <c r="S8" s="77"/>
      <c r="T8" s="77"/>
      <c r="U8" s="77"/>
      <c r="V8" s="77"/>
      <c r="W8" s="77"/>
      <c r="X8" s="77"/>
      <c r="Y8" s="77"/>
      <c r="Z8" s="77"/>
      <c r="AA8" s="77"/>
      <c r="AB8" s="77"/>
      <c r="AC8" s="77"/>
    </row>
    <row r="9" spans="1:29" s="140" customFormat="1" ht="30" x14ac:dyDescent="0.25">
      <c r="A9" s="77"/>
      <c r="B9" s="99" t="s">
        <v>565</v>
      </c>
      <c r="C9" s="80" t="s">
        <v>549</v>
      </c>
      <c r="D9" s="77"/>
      <c r="E9" s="77"/>
      <c r="F9" s="77"/>
      <c r="G9" s="77"/>
      <c r="H9" s="77"/>
      <c r="I9" s="77"/>
      <c r="J9" s="77"/>
      <c r="K9" s="77"/>
      <c r="L9" s="77"/>
      <c r="M9" s="77"/>
      <c r="N9" s="77"/>
      <c r="O9" s="77"/>
      <c r="P9" s="77"/>
      <c r="Q9" s="77"/>
      <c r="R9" s="77"/>
      <c r="S9" s="77"/>
      <c r="T9" s="77"/>
      <c r="U9" s="77"/>
      <c r="V9" s="77"/>
      <c r="W9" s="77"/>
      <c r="X9" s="77"/>
      <c r="Y9" s="77"/>
      <c r="Z9" s="77"/>
      <c r="AA9" s="77"/>
      <c r="AB9" s="77"/>
      <c r="AC9" s="77"/>
    </row>
    <row r="10" spans="1:29" s="140" customFormat="1" x14ac:dyDescent="0.25">
      <c r="A10" s="77"/>
      <c r="B10" s="77"/>
      <c r="C10" s="80"/>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row>
    <row r="11" spans="1:29" s="140" customFormat="1" x14ac:dyDescent="0.25">
      <c r="A11" s="77"/>
      <c r="B11" s="77"/>
      <c r="C11" s="80"/>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row>
    <row r="12" spans="1:29" s="75" customFormat="1" ht="30" customHeight="1" x14ac:dyDescent="0.25">
      <c r="A12" s="77"/>
      <c r="B12" s="99" t="s">
        <v>565</v>
      </c>
      <c r="C12" s="157" t="s">
        <v>550</v>
      </c>
    </row>
    <row r="13" spans="1:29" s="75" customFormat="1" x14ac:dyDescent="0.25">
      <c r="A13" s="77"/>
      <c r="B13" s="77"/>
      <c r="C13" s="155"/>
    </row>
    <row r="14" spans="1:29" s="75" customFormat="1" x14ac:dyDescent="0.25">
      <c r="A14" s="77"/>
      <c r="B14" s="77"/>
      <c r="C14" s="155"/>
    </row>
    <row r="15" spans="1:29" s="75" customFormat="1" ht="30" customHeight="1" x14ac:dyDescent="0.25">
      <c r="A15" s="77"/>
      <c r="B15" s="99" t="s">
        <v>565</v>
      </c>
      <c r="C15" s="80" t="s">
        <v>551</v>
      </c>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29" s="140" customFormat="1" x14ac:dyDescent="0.25">
      <c r="A16" s="77"/>
      <c r="B16" s="77"/>
      <c r="C16" s="80"/>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row>
    <row r="17" spans="1:29" s="140" customFormat="1" x14ac:dyDescent="0.25">
      <c r="A17" s="77"/>
      <c r="B17" s="77"/>
      <c r="C17" s="80"/>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row>
    <row r="18" spans="1:29" s="75" customFormat="1" ht="30" customHeight="1" x14ac:dyDescent="0.25">
      <c r="A18" s="77"/>
      <c r="B18" s="99" t="s">
        <v>565</v>
      </c>
      <c r="C18" s="80" t="s">
        <v>552</v>
      </c>
    </row>
    <row r="19" spans="1:29" s="75" customFormat="1" x14ac:dyDescent="0.25">
      <c r="A19" s="77"/>
      <c r="B19" s="77"/>
      <c r="C19" s="80"/>
    </row>
    <row r="20" spans="1:29" s="75" customFormat="1" x14ac:dyDescent="0.25">
      <c r="A20" s="77"/>
      <c r="B20" s="77"/>
      <c r="C20" s="80"/>
    </row>
    <row r="21" spans="1:29" s="75" customFormat="1" ht="30" customHeight="1" x14ac:dyDescent="0.25">
      <c r="A21" s="77"/>
      <c r="B21" s="99" t="s">
        <v>565</v>
      </c>
      <c r="C21" s="156" t="s">
        <v>553</v>
      </c>
    </row>
    <row r="22" spans="1:29" s="75" customFormat="1" x14ac:dyDescent="0.25">
      <c r="A22" s="77"/>
      <c r="B22" s="77"/>
      <c r="C22" s="156"/>
    </row>
    <row r="23" spans="1:29" s="75" customFormat="1" ht="75" x14ac:dyDescent="0.25">
      <c r="A23" s="88"/>
      <c r="B23" s="166" t="s">
        <v>564</v>
      </c>
      <c r="C23" s="167" t="s">
        <v>662</v>
      </c>
    </row>
  </sheetData>
  <pageMargins left="0.45" right="0.45" top="0.5" bottom="0.5" header="0.3" footer="0.05"/>
  <pageSetup scale="80" fitToHeight="7" orientation="landscape"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E75"/>
  <sheetViews>
    <sheetView zoomScaleNormal="100" zoomScaleSheetLayoutView="90" workbookViewId="0">
      <selection activeCell="B1" sqref="B1:E45"/>
    </sheetView>
  </sheetViews>
  <sheetFormatPr defaultRowHeight="15.75" x14ac:dyDescent="0.25"/>
  <cols>
    <col min="1" max="1" width="5.7109375" style="85" customWidth="1"/>
    <col min="2" max="2" width="15.85546875" style="85" customWidth="1"/>
    <col min="3" max="3" width="75.7109375" style="85" customWidth="1"/>
    <col min="4" max="5" width="32.7109375" style="85" customWidth="1"/>
    <col min="6" max="16384" width="9.140625" style="85"/>
  </cols>
  <sheetData>
    <row r="1" spans="2:5" ht="18.75" customHeight="1" x14ac:dyDescent="0.25">
      <c r="B1" s="268" t="s">
        <v>533</v>
      </c>
      <c r="C1" s="268"/>
      <c r="D1" s="268"/>
      <c r="E1" s="269"/>
    </row>
    <row r="2" spans="2:5" ht="14.25" customHeight="1" x14ac:dyDescent="0.3">
      <c r="B2" s="86"/>
      <c r="C2" s="86"/>
      <c r="D2" s="86"/>
      <c r="E2" s="86"/>
    </row>
    <row r="3" spans="2:5" ht="15.75" customHeight="1" x14ac:dyDescent="0.25">
      <c r="B3" s="270" t="s">
        <v>387</v>
      </c>
      <c r="C3" s="271"/>
      <c r="D3" s="271"/>
      <c r="E3" s="272"/>
    </row>
    <row r="4" spans="2:5" s="87" customFormat="1" ht="30" x14ac:dyDescent="0.25">
      <c r="B4" s="273" t="s">
        <v>388</v>
      </c>
      <c r="C4" s="274"/>
      <c r="D4" s="183" t="s">
        <v>389</v>
      </c>
      <c r="E4" s="179" t="s">
        <v>546</v>
      </c>
    </row>
    <row r="5" spans="2:5" s="87" customFormat="1" ht="15" x14ac:dyDescent="0.25">
      <c r="B5" s="275" t="s">
        <v>777</v>
      </c>
      <c r="C5" s="276"/>
      <c r="D5" s="89" t="s">
        <v>390</v>
      </c>
      <c r="E5" s="193">
        <f>58195+80000</f>
        <v>138195</v>
      </c>
    </row>
    <row r="6" spans="2:5" s="88" customFormat="1" ht="15" x14ac:dyDescent="0.25">
      <c r="B6" s="194"/>
      <c r="C6" s="194"/>
      <c r="D6" s="195"/>
      <c r="E6" s="196"/>
    </row>
    <row r="7" spans="2:5" s="59" customFormat="1" ht="30" x14ac:dyDescent="0.25">
      <c r="B7" s="277" t="s">
        <v>391</v>
      </c>
      <c r="C7" s="277"/>
      <c r="D7" s="183" t="s">
        <v>389</v>
      </c>
      <c r="E7" s="179" t="s">
        <v>545</v>
      </c>
    </row>
    <row r="8" spans="2:5" s="87" customFormat="1" ht="15" x14ac:dyDescent="0.25">
      <c r="B8" s="266" t="s">
        <v>778</v>
      </c>
      <c r="C8" s="266"/>
      <c r="D8" s="182" t="s">
        <v>779</v>
      </c>
      <c r="E8" s="90">
        <f>343099+1805</f>
        <v>344904</v>
      </c>
    </row>
    <row r="9" spans="2:5" s="87" customFormat="1" ht="15" x14ac:dyDescent="0.25">
      <c r="B9" s="266" t="s">
        <v>780</v>
      </c>
      <c r="C9" s="267"/>
      <c r="D9" s="182" t="s">
        <v>781</v>
      </c>
      <c r="E9" s="90">
        <f>30000</f>
        <v>30000</v>
      </c>
    </row>
    <row r="10" spans="2:5" s="87" customFormat="1" ht="15" x14ac:dyDescent="0.25">
      <c r="B10" s="266" t="s">
        <v>782</v>
      </c>
      <c r="C10" s="267"/>
      <c r="D10" s="182" t="s">
        <v>781</v>
      </c>
      <c r="E10" s="90">
        <f>30000</f>
        <v>30000</v>
      </c>
    </row>
    <row r="11" spans="2:5" s="87" customFormat="1" ht="15" x14ac:dyDescent="0.25">
      <c r="B11" s="266" t="s">
        <v>783</v>
      </c>
      <c r="C11" s="267"/>
      <c r="D11" s="182" t="s">
        <v>781</v>
      </c>
      <c r="E11" s="90">
        <f>30000</f>
        <v>30000</v>
      </c>
    </row>
    <row r="12" spans="2:5" s="87" customFormat="1" ht="15" x14ac:dyDescent="0.25">
      <c r="B12" s="266" t="s">
        <v>784</v>
      </c>
      <c r="C12" s="267"/>
      <c r="D12" s="182" t="s">
        <v>781</v>
      </c>
      <c r="E12" s="90">
        <f>30000</f>
        <v>30000</v>
      </c>
    </row>
    <row r="13" spans="2:5" s="87" customFormat="1" ht="15" x14ac:dyDescent="0.25">
      <c r="B13" s="266" t="s">
        <v>785</v>
      </c>
      <c r="C13" s="267"/>
      <c r="D13" s="182" t="s">
        <v>781</v>
      </c>
      <c r="E13" s="90">
        <f>30000</f>
        <v>30000</v>
      </c>
    </row>
    <row r="14" spans="2:5" s="87" customFormat="1" ht="15" x14ac:dyDescent="0.25">
      <c r="B14" s="266" t="s">
        <v>786</v>
      </c>
      <c r="C14" s="267"/>
      <c r="D14" s="182" t="s">
        <v>781</v>
      </c>
      <c r="E14" s="90">
        <f>30000</f>
        <v>30000</v>
      </c>
    </row>
    <row r="15" spans="2:5" s="87" customFormat="1" ht="15" x14ac:dyDescent="0.25">
      <c r="B15" s="266"/>
      <c r="C15" s="267"/>
      <c r="D15" s="182"/>
      <c r="E15" s="90"/>
    </row>
    <row r="16" spans="2:5" s="87" customFormat="1" ht="15" x14ac:dyDescent="0.25">
      <c r="B16" s="266"/>
      <c r="C16" s="267"/>
      <c r="D16" s="182"/>
      <c r="E16" s="90"/>
    </row>
    <row r="17" spans="2:5" s="87" customFormat="1" ht="15" x14ac:dyDescent="0.25">
      <c r="B17" s="266"/>
      <c r="C17" s="267"/>
      <c r="D17" s="182"/>
      <c r="E17" s="90"/>
    </row>
    <row r="18" spans="2:5" s="87" customFormat="1" ht="15" x14ac:dyDescent="0.25">
      <c r="B18" s="266"/>
      <c r="C18" s="267"/>
      <c r="D18" s="182"/>
      <c r="E18" s="90"/>
    </row>
    <row r="19" spans="2:5" s="87" customFormat="1" ht="15" x14ac:dyDescent="0.25">
      <c r="B19" s="266"/>
      <c r="C19" s="267"/>
      <c r="D19" s="182"/>
      <c r="E19" s="90"/>
    </row>
    <row r="20" spans="2:5" s="87" customFormat="1" ht="15" x14ac:dyDescent="0.25">
      <c r="B20" s="266" t="s">
        <v>787</v>
      </c>
      <c r="C20" s="267"/>
      <c r="D20" s="182" t="s">
        <v>787</v>
      </c>
      <c r="E20" s="90" t="s">
        <v>787</v>
      </c>
    </row>
    <row r="21" spans="2:5" s="87" customFormat="1" ht="15" x14ac:dyDescent="0.25">
      <c r="B21" s="266"/>
      <c r="C21" s="267"/>
      <c r="D21" s="182"/>
      <c r="E21" s="90"/>
    </row>
    <row r="22" spans="2:5" s="87" customFormat="1" ht="15" x14ac:dyDescent="0.25">
      <c r="B22" s="266"/>
      <c r="C22" s="267"/>
      <c r="D22" s="182"/>
      <c r="E22" s="90"/>
    </row>
    <row r="23" spans="2:5" s="87" customFormat="1" ht="15" x14ac:dyDescent="0.25">
      <c r="B23" s="266"/>
      <c r="C23" s="267"/>
      <c r="D23" s="182"/>
      <c r="E23" s="90"/>
    </row>
    <row r="24" spans="2:5" s="87" customFormat="1" ht="15" x14ac:dyDescent="0.25">
      <c r="B24" s="266"/>
      <c r="C24" s="267"/>
      <c r="D24" s="182"/>
      <c r="E24" s="90"/>
    </row>
    <row r="25" spans="2:5" s="87" customFormat="1" ht="15" x14ac:dyDescent="0.25">
      <c r="B25" s="266"/>
      <c r="C25" s="267"/>
      <c r="D25" s="182"/>
      <c r="E25" s="90"/>
    </row>
    <row r="26" spans="2:5" s="132" customFormat="1" ht="15" x14ac:dyDescent="0.25">
      <c r="B26" s="266"/>
      <c r="C26" s="267"/>
      <c r="D26" s="182"/>
      <c r="E26" s="90"/>
    </row>
    <row r="27" spans="2:5" s="132" customFormat="1" ht="15" x14ac:dyDescent="0.25">
      <c r="B27" s="266"/>
      <c r="C27" s="267"/>
      <c r="D27" s="182"/>
      <c r="E27" s="90"/>
    </row>
    <row r="28" spans="2:5" s="132" customFormat="1" ht="15" x14ac:dyDescent="0.25">
      <c r="B28" s="266"/>
      <c r="C28" s="267"/>
      <c r="D28" s="182"/>
      <c r="E28" s="90"/>
    </row>
    <row r="29" spans="2:5" s="132" customFormat="1" ht="15" x14ac:dyDescent="0.25">
      <c r="B29" s="266"/>
      <c r="C29" s="267"/>
      <c r="D29" s="182"/>
      <c r="E29" s="90"/>
    </row>
    <row r="30" spans="2:5" s="132" customFormat="1" ht="15" x14ac:dyDescent="0.25">
      <c r="B30" s="266"/>
      <c r="C30" s="267"/>
      <c r="D30" s="182"/>
      <c r="E30" s="90"/>
    </row>
    <row r="31" spans="2:5" s="87" customFormat="1" ht="15" x14ac:dyDescent="0.25">
      <c r="B31" s="266"/>
      <c r="C31" s="267"/>
      <c r="D31" s="182"/>
      <c r="E31" s="90"/>
    </row>
    <row r="32" spans="2:5" s="132" customFormat="1" ht="15" x14ac:dyDescent="0.25">
      <c r="B32" s="266"/>
      <c r="C32" s="267"/>
      <c r="D32" s="182"/>
      <c r="E32" s="90"/>
    </row>
    <row r="33" spans="2:5" s="132" customFormat="1" ht="15" x14ac:dyDescent="0.25">
      <c r="B33" s="266"/>
      <c r="C33" s="267"/>
      <c r="D33" s="182"/>
      <c r="E33" s="90"/>
    </row>
    <row r="34" spans="2:5" s="132" customFormat="1" ht="15" x14ac:dyDescent="0.25">
      <c r="B34" s="266"/>
      <c r="C34" s="267"/>
      <c r="D34" s="182"/>
      <c r="E34" s="90"/>
    </row>
    <row r="35" spans="2:5" s="87" customFormat="1" ht="15" x14ac:dyDescent="0.25">
      <c r="B35" s="266"/>
      <c r="C35" s="267"/>
      <c r="D35" s="182"/>
      <c r="E35" s="90"/>
    </row>
    <row r="36" spans="2:5" s="87" customFormat="1" ht="15" x14ac:dyDescent="0.25">
      <c r="B36" s="266"/>
      <c r="C36" s="267"/>
      <c r="D36" s="182"/>
      <c r="E36" s="90"/>
    </row>
    <row r="37" spans="2:5" s="132" customFormat="1" ht="15" x14ac:dyDescent="0.25">
      <c r="B37" s="266"/>
      <c r="C37" s="267"/>
      <c r="D37" s="182"/>
      <c r="E37" s="90"/>
    </row>
    <row r="38" spans="2:5" s="132" customFormat="1" ht="15" x14ac:dyDescent="0.25">
      <c r="B38" s="266"/>
      <c r="C38" s="267"/>
      <c r="D38" s="182"/>
      <c r="E38" s="90"/>
    </row>
    <row r="39" spans="2:5" s="87" customFormat="1" ht="15" x14ac:dyDescent="0.25">
      <c r="B39" s="266"/>
      <c r="C39" s="267"/>
      <c r="D39" s="182"/>
      <c r="E39" s="90"/>
    </row>
    <row r="40" spans="2:5" s="87" customFormat="1" ht="15" x14ac:dyDescent="0.25">
      <c r="B40" s="266"/>
      <c r="C40" s="267"/>
      <c r="D40" s="182"/>
      <c r="E40" s="90"/>
    </row>
    <row r="41" spans="2:5" s="87" customFormat="1" ht="15" x14ac:dyDescent="0.25">
      <c r="B41" s="279" t="s">
        <v>392</v>
      </c>
      <c r="C41" s="280"/>
      <c r="D41" s="184"/>
      <c r="E41" s="126">
        <f>SUM(E8:E40)+E5</f>
        <v>663099</v>
      </c>
    </row>
    <row r="42" spans="2:5" s="87" customFormat="1" ht="15" x14ac:dyDescent="0.25">
      <c r="B42" s="178"/>
      <c r="C42" s="178"/>
      <c r="D42" s="178"/>
      <c r="E42" s="178"/>
    </row>
    <row r="43" spans="2:5" s="87" customFormat="1" ht="15" customHeight="1" x14ac:dyDescent="0.25">
      <c r="B43" s="278" t="s">
        <v>531</v>
      </c>
      <c r="C43" s="223"/>
      <c r="D43" s="223"/>
      <c r="E43" s="91">
        <f>'[6]Set-Asides'!D29</f>
        <v>663099</v>
      </c>
    </row>
    <row r="44" spans="2:5" s="87" customFormat="1" ht="15" customHeight="1" x14ac:dyDescent="0.25">
      <c r="B44" s="278" t="s">
        <v>547</v>
      </c>
      <c r="C44" s="223"/>
      <c r="D44" s="223"/>
      <c r="E44" s="92" t="str">
        <f>IF(E43=E41,"YES","NO")</f>
        <v>YES</v>
      </c>
    </row>
    <row r="45" spans="2:5" s="87" customFormat="1" ht="15" x14ac:dyDescent="0.25">
      <c r="B45" s="178"/>
      <c r="C45" s="178"/>
      <c r="D45" s="178"/>
      <c r="E45" s="178"/>
    </row>
    <row r="46" spans="2:5" s="87" customFormat="1" ht="15" x14ac:dyDescent="0.25"/>
    <row r="47" spans="2:5" s="87" customFormat="1" ht="15" x14ac:dyDescent="0.25"/>
    <row r="48" spans="2:5" s="87" customFormat="1" ht="15" x14ac:dyDescent="0.25"/>
    <row r="49" s="87" customFormat="1" ht="15" x14ac:dyDescent="0.25"/>
    <row r="50" s="87" customFormat="1" ht="15" x14ac:dyDescent="0.25"/>
    <row r="51" s="87" customFormat="1" ht="15" x14ac:dyDescent="0.25"/>
    <row r="52" s="87" customFormat="1" ht="15" x14ac:dyDescent="0.25"/>
    <row r="53" s="87" customFormat="1" ht="15" x14ac:dyDescent="0.25"/>
    <row r="54" s="87" customFormat="1" ht="15" x14ac:dyDescent="0.25"/>
    <row r="55" s="87" customFormat="1" ht="15" x14ac:dyDescent="0.25"/>
    <row r="56" s="87" customFormat="1" ht="15" x14ac:dyDescent="0.25"/>
    <row r="57" s="87" customFormat="1" ht="15" x14ac:dyDescent="0.25"/>
    <row r="58" s="87" customFormat="1" ht="15" x14ac:dyDescent="0.25"/>
    <row r="59" s="87" customFormat="1" ht="15" x14ac:dyDescent="0.25"/>
    <row r="60" s="87" customFormat="1" ht="15" x14ac:dyDescent="0.25"/>
    <row r="61" s="87" customFormat="1" ht="15" x14ac:dyDescent="0.25"/>
    <row r="62" s="87" customFormat="1" ht="15" x14ac:dyDescent="0.25"/>
    <row r="63" s="87" customFormat="1" ht="15" x14ac:dyDescent="0.25"/>
    <row r="64" s="87" customFormat="1" ht="15" x14ac:dyDescent="0.25"/>
    <row r="65" spans="2:5" s="87" customFormat="1" ht="15" x14ac:dyDescent="0.25"/>
    <row r="66" spans="2:5" s="87" customFormat="1" x14ac:dyDescent="0.25">
      <c r="B66" s="85"/>
      <c r="C66" s="85"/>
      <c r="D66" s="85"/>
      <c r="E66" s="85"/>
    </row>
    <row r="67" spans="2:5" s="87" customFormat="1" x14ac:dyDescent="0.25">
      <c r="B67" s="85"/>
      <c r="C67" s="85"/>
      <c r="D67" s="85"/>
      <c r="E67" s="85"/>
    </row>
    <row r="68" spans="2:5" s="87" customFormat="1" x14ac:dyDescent="0.25">
      <c r="B68" s="85"/>
      <c r="C68" s="85"/>
      <c r="D68" s="85"/>
      <c r="E68" s="85"/>
    </row>
    <row r="69" spans="2:5" s="87" customFormat="1" x14ac:dyDescent="0.25">
      <c r="B69" s="85"/>
      <c r="C69" s="85"/>
      <c r="D69" s="85"/>
      <c r="E69" s="85"/>
    </row>
    <row r="70" spans="2:5" s="87" customFormat="1" x14ac:dyDescent="0.25">
      <c r="B70" s="85"/>
      <c r="C70" s="85"/>
      <c r="D70" s="85"/>
      <c r="E70" s="85"/>
    </row>
    <row r="71" spans="2:5" s="87" customFormat="1" x14ac:dyDescent="0.25">
      <c r="B71" s="85"/>
      <c r="C71" s="85"/>
      <c r="D71" s="85"/>
      <c r="E71" s="85"/>
    </row>
    <row r="72" spans="2:5" s="87" customFormat="1" x14ac:dyDescent="0.25">
      <c r="B72" s="85"/>
      <c r="C72" s="85"/>
      <c r="D72" s="85"/>
      <c r="E72" s="85"/>
    </row>
    <row r="73" spans="2:5" s="87" customFormat="1" x14ac:dyDescent="0.25">
      <c r="B73" s="85"/>
      <c r="C73" s="85"/>
      <c r="D73" s="85"/>
      <c r="E73" s="85"/>
    </row>
    <row r="74" spans="2:5" s="87" customFormat="1" x14ac:dyDescent="0.25">
      <c r="B74" s="85"/>
      <c r="C74" s="85"/>
      <c r="D74" s="85"/>
      <c r="E74" s="85"/>
    </row>
    <row r="75" spans="2:5" s="87" customFormat="1" x14ac:dyDescent="0.25">
      <c r="B75" s="85"/>
      <c r="C75" s="85"/>
      <c r="D75" s="85"/>
      <c r="E75" s="85"/>
    </row>
  </sheetData>
  <dataConsolidate/>
  <mergeCells count="41">
    <mergeCell ref="B44:D44"/>
    <mergeCell ref="B43:D43"/>
    <mergeCell ref="B38:C38"/>
    <mergeCell ref="B41:C41"/>
    <mergeCell ref="B25:C25"/>
    <mergeCell ref="B31:C31"/>
    <mergeCell ref="B35:C35"/>
    <mergeCell ref="B36:C36"/>
    <mergeCell ref="B39:C39"/>
    <mergeCell ref="B40:C40"/>
    <mergeCell ref="B26:C26"/>
    <mergeCell ref="B27:C27"/>
    <mergeCell ref="B28:C28"/>
    <mergeCell ref="B29:C29"/>
    <mergeCell ref="B30:C30"/>
    <mergeCell ref="B32:C32"/>
    <mergeCell ref="B33:C33"/>
    <mergeCell ref="B34:C34"/>
    <mergeCell ref="B37:C37"/>
    <mergeCell ref="B24:C24"/>
    <mergeCell ref="B13:C13"/>
    <mergeCell ref="B14:C14"/>
    <mergeCell ref="B15:C15"/>
    <mergeCell ref="B16:C16"/>
    <mergeCell ref="B17:C17"/>
    <mergeCell ref="B18:C18"/>
    <mergeCell ref="B19:C19"/>
    <mergeCell ref="B20:C20"/>
    <mergeCell ref="B21:C21"/>
    <mergeCell ref="B22:C22"/>
    <mergeCell ref="B23:C23"/>
    <mergeCell ref="B12:C12"/>
    <mergeCell ref="B1:E1"/>
    <mergeCell ref="B3:E3"/>
    <mergeCell ref="B4:C4"/>
    <mergeCell ref="B5:C5"/>
    <mergeCell ref="B7:C7"/>
    <mergeCell ref="B8:C8"/>
    <mergeCell ref="B9:C9"/>
    <mergeCell ref="B10:C10"/>
    <mergeCell ref="B11:C11"/>
  </mergeCells>
  <dataValidations count="1">
    <dataValidation allowBlank="1" showErrorMessage="1" sqref="E41:E1048576 B45:D1048576 A41:A1048576 A1:E40 F1:XFD1048576 B41:D42 B43:B44"/>
  </dataValidations>
  <pageMargins left="0.45" right="0.45" top="0.5" bottom="0.5" header="0.3" footer="0.05"/>
  <pageSetup scale="80" fitToHeight="2" orientation="landscape"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4"/>
  <sheetViews>
    <sheetView zoomScaleNormal="100" zoomScaleSheetLayoutView="90" workbookViewId="0">
      <selection activeCell="E32" sqref="E32"/>
    </sheetView>
  </sheetViews>
  <sheetFormatPr defaultRowHeight="15.75" x14ac:dyDescent="0.25"/>
  <cols>
    <col min="1" max="1" width="5.7109375" style="158" customWidth="1"/>
    <col min="2" max="2" width="15.85546875" style="158" customWidth="1"/>
    <col min="3" max="3" width="75.7109375" style="158" customWidth="1"/>
    <col min="4" max="5" width="32.7109375" style="158" customWidth="1"/>
    <col min="6" max="16384" width="9.140625" style="158"/>
  </cols>
  <sheetData>
    <row r="1" spans="2:5" ht="18.75" customHeight="1" x14ac:dyDescent="0.25">
      <c r="B1" s="268" t="s">
        <v>532</v>
      </c>
      <c r="C1" s="268"/>
      <c r="D1" s="268"/>
      <c r="E1" s="269"/>
    </row>
    <row r="2" spans="2:5" ht="14.25" customHeight="1" x14ac:dyDescent="0.3">
      <c r="B2" s="86"/>
      <c r="C2" s="86"/>
      <c r="D2" s="86"/>
      <c r="E2" s="86"/>
    </row>
    <row r="3" spans="2:5" ht="15.75" customHeight="1" x14ac:dyDescent="0.25">
      <c r="B3" s="270" t="s">
        <v>528</v>
      </c>
      <c r="C3" s="271"/>
      <c r="D3" s="271"/>
      <c r="E3" s="272"/>
    </row>
    <row r="4" spans="2:5" s="59" customFormat="1" ht="30" x14ac:dyDescent="0.25">
      <c r="B4" s="277" t="s">
        <v>391</v>
      </c>
      <c r="C4" s="277"/>
      <c r="D4" s="183" t="s">
        <v>389</v>
      </c>
      <c r="E4" s="179" t="s">
        <v>544</v>
      </c>
    </row>
    <row r="5" spans="2:5" s="160" customFormat="1" ht="15" x14ac:dyDescent="0.25">
      <c r="B5" s="266" t="s">
        <v>778</v>
      </c>
      <c r="C5" s="266"/>
      <c r="D5" s="182" t="s">
        <v>779</v>
      </c>
      <c r="E5" s="90">
        <v>4091</v>
      </c>
    </row>
    <row r="6" spans="2:5" s="160" customFormat="1" ht="15" x14ac:dyDescent="0.25">
      <c r="B6" s="266" t="s">
        <v>780</v>
      </c>
      <c r="C6" s="267"/>
      <c r="D6" s="182" t="s">
        <v>781</v>
      </c>
      <c r="E6" s="90">
        <v>2317</v>
      </c>
    </row>
    <row r="7" spans="2:5" s="160" customFormat="1" ht="15" x14ac:dyDescent="0.25">
      <c r="B7" s="266" t="s">
        <v>782</v>
      </c>
      <c r="C7" s="267"/>
      <c r="D7" s="182" t="s">
        <v>781</v>
      </c>
      <c r="E7" s="90">
        <v>2475</v>
      </c>
    </row>
    <row r="8" spans="2:5" s="160" customFormat="1" ht="15" x14ac:dyDescent="0.25">
      <c r="B8" s="266" t="s">
        <v>783</v>
      </c>
      <c r="C8" s="267"/>
      <c r="D8" s="182" t="s">
        <v>781</v>
      </c>
      <c r="E8" s="90">
        <v>1644</v>
      </c>
    </row>
    <row r="9" spans="2:5" s="160" customFormat="1" ht="15" x14ac:dyDescent="0.25">
      <c r="B9" s="266" t="s">
        <v>784</v>
      </c>
      <c r="C9" s="267"/>
      <c r="D9" s="182" t="s">
        <v>781</v>
      </c>
      <c r="E9" s="90">
        <f>6842+2940+4</f>
        <v>9786</v>
      </c>
    </row>
    <row r="10" spans="2:5" s="160" customFormat="1" ht="15" x14ac:dyDescent="0.25">
      <c r="B10" s="266" t="s">
        <v>785</v>
      </c>
      <c r="C10" s="267"/>
      <c r="D10" s="182" t="s">
        <v>781</v>
      </c>
      <c r="E10" s="90">
        <v>1672</v>
      </c>
    </row>
    <row r="11" spans="2:5" s="160" customFormat="1" ht="15" x14ac:dyDescent="0.25">
      <c r="B11" s="266" t="s">
        <v>786</v>
      </c>
      <c r="C11" s="267"/>
      <c r="D11" s="182" t="s">
        <v>781</v>
      </c>
      <c r="E11" s="90">
        <v>3836</v>
      </c>
    </row>
    <row r="12" spans="2:5" s="160" customFormat="1" ht="15" x14ac:dyDescent="0.25">
      <c r="B12" s="266" t="s">
        <v>788</v>
      </c>
      <c r="C12" s="267"/>
      <c r="D12" s="182" t="s">
        <v>789</v>
      </c>
      <c r="E12" s="90">
        <v>1704</v>
      </c>
    </row>
    <row r="13" spans="2:5" s="160" customFormat="1" ht="15" x14ac:dyDescent="0.25">
      <c r="B13" s="266" t="s">
        <v>790</v>
      </c>
      <c r="C13" s="267"/>
      <c r="D13" s="182" t="s">
        <v>789</v>
      </c>
      <c r="E13" s="90">
        <v>3214</v>
      </c>
    </row>
    <row r="14" spans="2:5" s="160" customFormat="1" ht="15" x14ac:dyDescent="0.25">
      <c r="B14" s="266" t="s">
        <v>791</v>
      </c>
      <c r="C14" s="267"/>
      <c r="D14" s="182" t="s">
        <v>789</v>
      </c>
      <c r="E14" s="90">
        <v>1913</v>
      </c>
    </row>
    <row r="15" spans="2:5" s="160" customFormat="1" ht="15" x14ac:dyDescent="0.25">
      <c r="B15" s="266" t="s">
        <v>792</v>
      </c>
      <c r="C15" s="267"/>
      <c r="D15" s="182" t="s">
        <v>789</v>
      </c>
      <c r="E15" s="90">
        <v>2002</v>
      </c>
    </row>
    <row r="16" spans="2:5" s="160" customFormat="1" ht="15" x14ac:dyDescent="0.25">
      <c r="B16" s="266" t="s">
        <v>793</v>
      </c>
      <c r="C16" s="267"/>
      <c r="D16" s="182" t="s">
        <v>789</v>
      </c>
      <c r="E16" s="90">
        <v>2647</v>
      </c>
    </row>
    <row r="17" spans="2:5" s="160" customFormat="1" ht="15" x14ac:dyDescent="0.25">
      <c r="B17" s="266"/>
      <c r="C17" s="267"/>
      <c r="D17" s="182"/>
      <c r="E17" s="90"/>
    </row>
    <row r="18" spans="2:5" s="160" customFormat="1" ht="15" x14ac:dyDescent="0.25">
      <c r="B18" s="266"/>
      <c r="C18" s="267"/>
      <c r="D18" s="182"/>
      <c r="E18" s="90"/>
    </row>
    <row r="19" spans="2:5" s="160" customFormat="1" ht="15" x14ac:dyDescent="0.25">
      <c r="B19" s="266"/>
      <c r="C19" s="267"/>
      <c r="D19" s="182"/>
      <c r="E19" s="90"/>
    </row>
    <row r="20" spans="2:5" s="160" customFormat="1" ht="15" x14ac:dyDescent="0.25">
      <c r="B20" s="266"/>
      <c r="C20" s="267"/>
      <c r="D20" s="182"/>
      <c r="E20" s="90"/>
    </row>
    <row r="21" spans="2:5" s="160" customFormat="1" ht="15" x14ac:dyDescent="0.25">
      <c r="B21" s="266"/>
      <c r="C21" s="267"/>
      <c r="D21" s="182"/>
      <c r="E21" s="90"/>
    </row>
    <row r="22" spans="2:5" s="160" customFormat="1" ht="15" x14ac:dyDescent="0.25">
      <c r="B22" s="266"/>
      <c r="C22" s="267"/>
      <c r="D22" s="182"/>
      <c r="E22" s="90"/>
    </row>
    <row r="23" spans="2:5" s="160" customFormat="1" ht="15" x14ac:dyDescent="0.25">
      <c r="B23" s="266"/>
      <c r="C23" s="267"/>
      <c r="D23" s="182"/>
      <c r="E23" s="90"/>
    </row>
    <row r="24" spans="2:5" s="160" customFormat="1" ht="15" x14ac:dyDescent="0.25">
      <c r="B24" s="266"/>
      <c r="C24" s="267"/>
      <c r="D24" s="182"/>
      <c r="E24" s="90"/>
    </row>
    <row r="25" spans="2:5" s="160" customFormat="1" ht="15" x14ac:dyDescent="0.25">
      <c r="B25" s="266"/>
      <c r="C25" s="267"/>
      <c r="D25" s="182"/>
      <c r="E25" s="90"/>
    </row>
    <row r="26" spans="2:5" s="160" customFormat="1" ht="15" x14ac:dyDescent="0.25">
      <c r="B26" s="266"/>
      <c r="C26" s="267"/>
      <c r="D26" s="182"/>
      <c r="E26" s="90"/>
    </row>
    <row r="27" spans="2:5" s="160" customFormat="1" ht="15" x14ac:dyDescent="0.25">
      <c r="B27" s="266"/>
      <c r="C27" s="267"/>
      <c r="D27" s="182"/>
      <c r="E27" s="90"/>
    </row>
    <row r="28" spans="2:5" s="160" customFormat="1" ht="15" x14ac:dyDescent="0.25">
      <c r="B28" s="266"/>
      <c r="C28" s="267"/>
      <c r="D28" s="182"/>
      <c r="E28" s="90"/>
    </row>
    <row r="29" spans="2:5" s="160" customFormat="1" ht="15" x14ac:dyDescent="0.25">
      <c r="B29" s="266"/>
      <c r="C29" s="267"/>
      <c r="D29" s="182"/>
      <c r="E29" s="90"/>
    </row>
    <row r="30" spans="2:5" s="160" customFormat="1" ht="15" x14ac:dyDescent="0.25">
      <c r="B30" s="266"/>
      <c r="C30" s="267"/>
      <c r="D30" s="182"/>
      <c r="E30" s="90"/>
    </row>
    <row r="31" spans="2:5" s="160" customFormat="1" ht="15" x14ac:dyDescent="0.25">
      <c r="B31" s="266"/>
      <c r="C31" s="267"/>
      <c r="D31" s="182"/>
      <c r="E31" s="90"/>
    </row>
    <row r="32" spans="2:5" s="160" customFormat="1" ht="15" x14ac:dyDescent="0.25">
      <c r="B32" s="266"/>
      <c r="C32" s="267"/>
      <c r="D32" s="182"/>
      <c r="E32" s="90"/>
    </row>
    <row r="33" spans="2:5" s="160" customFormat="1" ht="15" x14ac:dyDescent="0.25">
      <c r="B33" s="266"/>
      <c r="C33" s="267"/>
      <c r="D33" s="182"/>
      <c r="E33" s="90"/>
    </row>
    <row r="34" spans="2:5" s="160" customFormat="1" ht="15" x14ac:dyDescent="0.25">
      <c r="B34" s="266"/>
      <c r="C34" s="267"/>
      <c r="D34" s="182"/>
      <c r="E34" s="90"/>
    </row>
    <row r="35" spans="2:5" s="160" customFormat="1" ht="15" x14ac:dyDescent="0.25">
      <c r="B35" s="266"/>
      <c r="C35" s="267"/>
      <c r="D35" s="182"/>
      <c r="E35" s="90"/>
    </row>
    <row r="36" spans="2:5" s="160" customFormat="1" ht="15" x14ac:dyDescent="0.25">
      <c r="B36" s="266"/>
      <c r="C36" s="267"/>
      <c r="D36" s="182"/>
      <c r="E36" s="90"/>
    </row>
    <row r="37" spans="2:5" s="160" customFormat="1" ht="15" x14ac:dyDescent="0.25">
      <c r="B37" s="266"/>
      <c r="C37" s="267"/>
      <c r="D37" s="182"/>
      <c r="E37" s="90"/>
    </row>
    <row r="38" spans="2:5" s="160" customFormat="1" ht="15" x14ac:dyDescent="0.25">
      <c r="B38" s="266"/>
      <c r="C38" s="267"/>
      <c r="D38" s="182"/>
      <c r="E38" s="90"/>
    </row>
    <row r="39" spans="2:5" s="160" customFormat="1" ht="15" x14ac:dyDescent="0.25">
      <c r="B39" s="266"/>
      <c r="C39" s="267"/>
      <c r="D39" s="182"/>
      <c r="E39" s="90"/>
    </row>
    <row r="40" spans="2:5" s="160" customFormat="1" ht="15" x14ac:dyDescent="0.25">
      <c r="B40" s="279" t="s">
        <v>392</v>
      </c>
      <c r="C40" s="280"/>
      <c r="D40" s="184"/>
      <c r="E40" s="126">
        <f>SUM(E5:E39)</f>
        <v>37301</v>
      </c>
    </row>
    <row r="41" spans="2:5" s="160" customFormat="1" ht="15" x14ac:dyDescent="0.25">
      <c r="B41" s="178"/>
      <c r="C41" s="178"/>
      <c r="D41" s="178"/>
      <c r="E41" s="178"/>
    </row>
    <row r="42" spans="2:5" s="160" customFormat="1" ht="15" customHeight="1" x14ac:dyDescent="0.25">
      <c r="B42" s="278" t="s">
        <v>529</v>
      </c>
      <c r="C42" s="223"/>
      <c r="D42" s="223"/>
      <c r="E42" s="91">
        <f>'[6]Set-Asides'!F5</f>
        <v>37301</v>
      </c>
    </row>
    <row r="43" spans="2:5" s="160" customFormat="1" ht="15" customHeight="1" x14ac:dyDescent="0.25">
      <c r="B43" s="278" t="s">
        <v>548</v>
      </c>
      <c r="C43" s="223"/>
      <c r="D43" s="223"/>
      <c r="E43" s="92" t="str">
        <f>IF(E42=E40,"YES","NO")</f>
        <v>YES</v>
      </c>
    </row>
    <row r="44" spans="2:5" s="160" customFormat="1" ht="15" x14ac:dyDescent="0.25"/>
    <row r="45" spans="2:5" s="160" customFormat="1" ht="15" x14ac:dyDescent="0.25"/>
    <row r="46" spans="2:5" s="160" customFormat="1" ht="15" x14ac:dyDescent="0.25"/>
    <row r="47" spans="2:5" s="160" customFormat="1" ht="15" x14ac:dyDescent="0.25"/>
    <row r="48" spans="2:5" s="160" customFormat="1" ht="15" x14ac:dyDescent="0.25"/>
    <row r="49" s="160" customFormat="1" ht="15" x14ac:dyDescent="0.25"/>
    <row r="50" s="160" customFormat="1" ht="15" x14ac:dyDescent="0.25"/>
    <row r="51" s="160" customFormat="1" ht="15" x14ac:dyDescent="0.25"/>
    <row r="52" s="160" customFormat="1" ht="15" x14ac:dyDescent="0.25"/>
    <row r="53" s="160" customFormat="1" ht="15" x14ac:dyDescent="0.25"/>
    <row r="54" s="160" customFormat="1" ht="15" x14ac:dyDescent="0.25"/>
    <row r="55" s="160" customFormat="1" ht="15" x14ac:dyDescent="0.25"/>
    <row r="56" s="160" customFormat="1" ht="15" x14ac:dyDescent="0.25"/>
    <row r="57" s="160" customFormat="1" ht="15" x14ac:dyDescent="0.25"/>
    <row r="58" s="160" customFormat="1" ht="15" x14ac:dyDescent="0.25"/>
    <row r="59" s="160" customFormat="1" ht="15" x14ac:dyDescent="0.25"/>
    <row r="60" s="160" customFormat="1" ht="15" x14ac:dyDescent="0.25"/>
    <row r="61" s="160" customFormat="1" ht="15" x14ac:dyDescent="0.25"/>
    <row r="62" s="160" customFormat="1" ht="15" x14ac:dyDescent="0.25"/>
    <row r="63" s="160" customFormat="1" ht="15" x14ac:dyDescent="0.25"/>
    <row r="64" s="160" customFormat="1" ht="15" x14ac:dyDescent="0.25"/>
    <row r="65" spans="2:5" s="160" customFormat="1" x14ac:dyDescent="0.25">
      <c r="B65" s="158"/>
      <c r="C65" s="158"/>
      <c r="D65" s="158"/>
      <c r="E65" s="158"/>
    </row>
    <row r="66" spans="2:5" s="160" customFormat="1" x14ac:dyDescent="0.25">
      <c r="B66" s="158"/>
      <c r="C66" s="158"/>
      <c r="D66" s="158"/>
      <c r="E66" s="158"/>
    </row>
    <row r="67" spans="2:5" s="160" customFormat="1" x14ac:dyDescent="0.25">
      <c r="B67" s="158"/>
      <c r="C67" s="158"/>
      <c r="D67" s="158"/>
      <c r="E67" s="158"/>
    </row>
    <row r="68" spans="2:5" s="160" customFormat="1" x14ac:dyDescent="0.25">
      <c r="B68" s="158"/>
      <c r="C68" s="158"/>
      <c r="D68" s="158"/>
      <c r="E68" s="158"/>
    </row>
    <row r="69" spans="2:5" s="160" customFormat="1" x14ac:dyDescent="0.25">
      <c r="B69" s="158"/>
      <c r="C69" s="158"/>
      <c r="D69" s="158"/>
      <c r="E69" s="158"/>
    </row>
    <row r="70" spans="2:5" s="160" customFormat="1" x14ac:dyDescent="0.25">
      <c r="B70" s="158"/>
      <c r="C70" s="158"/>
      <c r="D70" s="158"/>
      <c r="E70" s="158"/>
    </row>
    <row r="71" spans="2:5" s="160" customFormat="1" x14ac:dyDescent="0.25">
      <c r="B71" s="158"/>
      <c r="C71" s="158"/>
      <c r="D71" s="158"/>
      <c r="E71" s="158"/>
    </row>
    <row r="72" spans="2:5" s="160" customFormat="1" x14ac:dyDescent="0.25">
      <c r="B72" s="158"/>
      <c r="C72" s="158"/>
      <c r="D72" s="158"/>
      <c r="E72" s="158"/>
    </row>
    <row r="73" spans="2:5" s="160" customFormat="1" x14ac:dyDescent="0.25">
      <c r="B73" s="158"/>
      <c r="C73" s="158"/>
      <c r="D73" s="158"/>
      <c r="E73" s="158"/>
    </row>
    <row r="74" spans="2:5" s="160" customFormat="1" x14ac:dyDescent="0.25">
      <c r="B74" s="158"/>
      <c r="C74" s="158"/>
      <c r="D74" s="158"/>
      <c r="E74" s="158"/>
    </row>
  </sheetData>
  <dataConsolidate/>
  <mergeCells count="41">
    <mergeCell ref="B43:D43"/>
    <mergeCell ref="B36:C36"/>
    <mergeCell ref="B37:C37"/>
    <mergeCell ref="B38:C38"/>
    <mergeCell ref="B39:C39"/>
    <mergeCell ref="B40:C40"/>
    <mergeCell ref="B42:D42"/>
    <mergeCell ref="B35:C35"/>
    <mergeCell ref="B24:C24"/>
    <mergeCell ref="B25:C25"/>
    <mergeCell ref="B26:C26"/>
    <mergeCell ref="B27:C27"/>
    <mergeCell ref="B28:C28"/>
    <mergeCell ref="B29:C29"/>
    <mergeCell ref="B30:C30"/>
    <mergeCell ref="B31:C31"/>
    <mergeCell ref="B32:C32"/>
    <mergeCell ref="B33:C33"/>
    <mergeCell ref="B34:C34"/>
    <mergeCell ref="B23:C23"/>
    <mergeCell ref="B12:C12"/>
    <mergeCell ref="B13:C13"/>
    <mergeCell ref="B14:C14"/>
    <mergeCell ref="B15:C15"/>
    <mergeCell ref="B16:C16"/>
    <mergeCell ref="B17:C17"/>
    <mergeCell ref="B18:C18"/>
    <mergeCell ref="B19:C19"/>
    <mergeCell ref="B20:C20"/>
    <mergeCell ref="B21:C21"/>
    <mergeCell ref="B22:C22"/>
    <mergeCell ref="B11:C11"/>
    <mergeCell ref="B1:E1"/>
    <mergeCell ref="B3:E3"/>
    <mergeCell ref="B4:C4"/>
    <mergeCell ref="B5:C5"/>
    <mergeCell ref="B6:C6"/>
    <mergeCell ref="B7:C7"/>
    <mergeCell ref="B8:C8"/>
    <mergeCell ref="B9:C9"/>
    <mergeCell ref="B10:C10"/>
  </mergeCells>
  <dataValidations count="1">
    <dataValidation allowBlank="1" showErrorMessage="1" sqref="B1:XFD39 B44:D1048576 A1:A1048576 E40:XFD1048576 B42:B43 B40:D41"/>
  </dataValidations>
  <pageMargins left="0.45" right="0.45" top="0.5" bottom="0.5" header="0.3" footer="0.05"/>
  <pageSetup scale="80" fitToHeight="2" orientation="landscape"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134"/>
  <sheetViews>
    <sheetView showGridLines="0" workbookViewId="0">
      <selection activeCell="N37" sqref="N37"/>
    </sheetView>
  </sheetViews>
  <sheetFormatPr defaultColWidth="8.7109375" defaultRowHeight="12.75" x14ac:dyDescent="0.2"/>
  <cols>
    <col min="1" max="1" width="15.7109375" style="111" bestFit="1" customWidth="1"/>
    <col min="2" max="2" width="43.7109375" style="30" bestFit="1" customWidth="1"/>
    <col min="3" max="3" width="11.85546875" style="31" bestFit="1" customWidth="1"/>
    <col min="4" max="4" width="17.5703125" style="31" bestFit="1" customWidth="1"/>
    <col min="5" max="5" width="12.140625" style="3" bestFit="1" customWidth="1"/>
    <col min="6" max="6" width="10.7109375" style="29" bestFit="1" customWidth="1"/>
    <col min="7" max="7" width="12.42578125" style="3" customWidth="1"/>
    <col min="8" max="8" width="6.42578125" style="3" customWidth="1"/>
    <col min="9" max="9" width="20.140625" style="2" customWidth="1"/>
    <col min="10" max="10" width="14.42578125" style="2" customWidth="1"/>
    <col min="11" max="16384" width="8.7109375" style="3"/>
  </cols>
  <sheetData>
    <row r="1" spans="1:10" x14ac:dyDescent="0.2">
      <c r="A1" s="281" t="s">
        <v>158</v>
      </c>
      <c r="B1" s="281"/>
      <c r="C1" s="281"/>
      <c r="D1" s="281"/>
      <c r="E1" s="281"/>
      <c r="F1" s="281"/>
      <c r="G1" s="1"/>
      <c r="H1" s="1"/>
    </row>
    <row r="2" spans="1:10" s="10" customFormat="1" ht="38.25" x14ac:dyDescent="0.2">
      <c r="A2" s="105" t="s">
        <v>159</v>
      </c>
      <c r="B2" s="4" t="s">
        <v>160</v>
      </c>
      <c r="C2" s="5" t="s">
        <v>1</v>
      </c>
      <c r="D2" s="5" t="s">
        <v>161</v>
      </c>
      <c r="E2" s="5" t="s">
        <v>162</v>
      </c>
      <c r="F2" s="6" t="s">
        <v>163</v>
      </c>
      <c r="G2" s="7" t="s">
        <v>164</v>
      </c>
      <c r="H2" s="8"/>
      <c r="I2" s="9" t="s">
        <v>165</v>
      </c>
      <c r="J2" s="9" t="s">
        <v>166</v>
      </c>
    </row>
    <row r="3" spans="1:10" ht="12.75" customHeight="1" x14ac:dyDescent="0.2">
      <c r="A3" s="106" t="s">
        <v>13</v>
      </c>
      <c r="B3" s="11" t="s">
        <v>14</v>
      </c>
      <c r="C3" s="12">
        <v>15</v>
      </c>
      <c r="D3" s="13">
        <v>13</v>
      </c>
      <c r="E3" s="14" t="s">
        <v>167</v>
      </c>
      <c r="F3" s="15">
        <v>0.15</v>
      </c>
      <c r="G3" s="16"/>
      <c r="H3" s="17"/>
      <c r="I3" s="18" t="s">
        <v>168</v>
      </c>
      <c r="J3" s="19">
        <v>0.05</v>
      </c>
    </row>
    <row r="4" spans="1:10" ht="12.75" customHeight="1" x14ac:dyDescent="0.2">
      <c r="A4" s="104" t="s">
        <v>169</v>
      </c>
      <c r="B4" s="20" t="s">
        <v>170</v>
      </c>
      <c r="C4" s="12">
        <v>1</v>
      </c>
      <c r="D4" s="13">
        <v>1</v>
      </c>
      <c r="E4" s="14" t="s">
        <v>171</v>
      </c>
      <c r="F4" s="15">
        <v>0.15</v>
      </c>
      <c r="G4" s="21"/>
      <c r="H4" s="17"/>
      <c r="I4" s="18" t="s">
        <v>172</v>
      </c>
      <c r="J4" s="19">
        <v>0.06</v>
      </c>
    </row>
    <row r="5" spans="1:10" x14ac:dyDescent="0.2">
      <c r="A5" s="107" t="s">
        <v>15</v>
      </c>
      <c r="B5" s="22" t="s">
        <v>16</v>
      </c>
      <c r="C5" s="13">
        <v>3</v>
      </c>
      <c r="D5" s="13">
        <v>1</v>
      </c>
      <c r="E5" s="14" t="s">
        <v>173</v>
      </c>
      <c r="F5" s="15">
        <v>0.06</v>
      </c>
      <c r="G5" s="16"/>
      <c r="I5" s="18" t="s">
        <v>174</v>
      </c>
      <c r="J5" s="19">
        <v>7.0000000000000007E-2</v>
      </c>
    </row>
    <row r="6" spans="1:10" ht="12.75" customHeight="1" x14ac:dyDescent="0.2">
      <c r="A6" s="106" t="s">
        <v>17</v>
      </c>
      <c r="B6" s="23" t="s">
        <v>18</v>
      </c>
      <c r="C6" s="12">
        <v>10</v>
      </c>
      <c r="D6" s="12">
        <v>8</v>
      </c>
      <c r="E6" s="24" t="s">
        <v>175</v>
      </c>
      <c r="F6" s="15">
        <v>0.15</v>
      </c>
      <c r="G6" s="25"/>
      <c r="H6" s="17"/>
      <c r="I6" s="18" t="s">
        <v>176</v>
      </c>
      <c r="J6" s="19">
        <v>0.08</v>
      </c>
    </row>
    <row r="7" spans="1:10" ht="12.75" customHeight="1" x14ac:dyDescent="0.2">
      <c r="A7" s="106" t="s">
        <v>19</v>
      </c>
      <c r="B7" s="11" t="s">
        <v>20</v>
      </c>
      <c r="C7" s="12">
        <v>3</v>
      </c>
      <c r="D7" s="13">
        <v>1</v>
      </c>
      <c r="E7" s="14" t="s">
        <v>173</v>
      </c>
      <c r="F7" s="15">
        <v>0.06</v>
      </c>
      <c r="G7" s="16"/>
      <c r="H7" s="17"/>
      <c r="I7" s="18" t="s">
        <v>177</v>
      </c>
      <c r="J7" s="19">
        <v>0.09</v>
      </c>
    </row>
    <row r="8" spans="1:10" ht="12.75" customHeight="1" x14ac:dyDescent="0.2">
      <c r="A8" s="106" t="s">
        <v>21</v>
      </c>
      <c r="B8" s="11" t="s">
        <v>22</v>
      </c>
      <c r="C8" s="12">
        <v>4</v>
      </c>
      <c r="D8" s="13">
        <v>1</v>
      </c>
      <c r="E8" s="14" t="s">
        <v>178</v>
      </c>
      <c r="F8" s="15">
        <v>0.05</v>
      </c>
      <c r="G8" s="16"/>
      <c r="H8" s="17"/>
      <c r="I8" s="18" t="s">
        <v>179</v>
      </c>
      <c r="J8" s="19">
        <v>0.1</v>
      </c>
    </row>
    <row r="9" spans="1:10" ht="12.75" customHeight="1" x14ac:dyDescent="0.2">
      <c r="A9" s="106" t="s">
        <v>23</v>
      </c>
      <c r="B9" s="11" t="s">
        <v>24</v>
      </c>
      <c r="C9" s="12">
        <v>7</v>
      </c>
      <c r="D9" s="13">
        <v>4</v>
      </c>
      <c r="E9" s="14" t="s">
        <v>180</v>
      </c>
      <c r="F9" s="15">
        <v>0.11</v>
      </c>
      <c r="G9" s="16"/>
      <c r="H9" s="17"/>
      <c r="I9" s="18" t="s">
        <v>181</v>
      </c>
      <c r="J9" s="19">
        <v>0.11</v>
      </c>
    </row>
    <row r="10" spans="1:10" ht="12.75" customHeight="1" x14ac:dyDescent="0.2">
      <c r="A10" s="106" t="s">
        <v>25</v>
      </c>
      <c r="B10" s="11" t="s">
        <v>26</v>
      </c>
      <c r="C10" s="12">
        <v>6</v>
      </c>
      <c r="D10" s="13">
        <v>1</v>
      </c>
      <c r="E10" s="14" t="s">
        <v>182</v>
      </c>
      <c r="F10" s="15">
        <v>0.05</v>
      </c>
      <c r="G10" s="16"/>
      <c r="H10" s="17"/>
      <c r="I10" s="18" t="s">
        <v>183</v>
      </c>
      <c r="J10" s="19">
        <v>0.12</v>
      </c>
    </row>
    <row r="11" spans="1:10" ht="12.75" customHeight="1" x14ac:dyDescent="0.2">
      <c r="A11" s="106" t="s">
        <v>27</v>
      </c>
      <c r="B11" s="11" t="s">
        <v>28</v>
      </c>
      <c r="C11" s="12">
        <v>9</v>
      </c>
      <c r="D11" s="13">
        <v>2</v>
      </c>
      <c r="E11" s="14" t="s">
        <v>184</v>
      </c>
      <c r="F11" s="15">
        <v>0.05</v>
      </c>
      <c r="G11" s="16" t="s">
        <v>0</v>
      </c>
      <c r="H11" s="17"/>
      <c r="I11" s="18" t="s">
        <v>185</v>
      </c>
      <c r="J11" s="19">
        <v>0.13</v>
      </c>
    </row>
    <row r="12" spans="1:10" ht="12.75" customHeight="1" x14ac:dyDescent="0.2">
      <c r="A12" s="106" t="s">
        <v>29</v>
      </c>
      <c r="B12" s="11" t="s">
        <v>30</v>
      </c>
      <c r="C12" s="12">
        <v>1</v>
      </c>
      <c r="D12" s="13">
        <v>1</v>
      </c>
      <c r="E12" s="14" t="s">
        <v>171</v>
      </c>
      <c r="F12" s="15">
        <v>0.15</v>
      </c>
      <c r="G12" s="16"/>
      <c r="H12" s="17"/>
      <c r="I12" s="18" t="s">
        <v>186</v>
      </c>
      <c r="J12" s="19">
        <v>0.14000000000000001</v>
      </c>
    </row>
    <row r="13" spans="1:10" ht="12.75" customHeight="1" x14ac:dyDescent="0.2">
      <c r="A13" s="106" t="s">
        <v>31</v>
      </c>
      <c r="B13" s="11" t="s">
        <v>32</v>
      </c>
      <c r="C13" s="12">
        <v>13</v>
      </c>
      <c r="D13" s="13">
        <v>4</v>
      </c>
      <c r="E13" s="14" t="s">
        <v>187</v>
      </c>
      <c r="F13" s="15">
        <v>0.06</v>
      </c>
      <c r="G13" s="16"/>
      <c r="H13" s="17"/>
      <c r="I13" s="18" t="s">
        <v>188</v>
      </c>
      <c r="J13" s="19">
        <v>0.15</v>
      </c>
    </row>
    <row r="14" spans="1:10" ht="12.75" customHeight="1" x14ac:dyDescent="0.2">
      <c r="A14" s="106" t="s">
        <v>33</v>
      </c>
      <c r="B14" s="11" t="s">
        <v>34</v>
      </c>
      <c r="C14" s="12">
        <v>4</v>
      </c>
      <c r="D14" s="13">
        <v>1</v>
      </c>
      <c r="E14" s="14" t="s">
        <v>178</v>
      </c>
      <c r="F14" s="15">
        <v>0.05</v>
      </c>
      <c r="G14" s="16"/>
      <c r="H14" s="17"/>
    </row>
    <row r="15" spans="1:10" x14ac:dyDescent="0.2">
      <c r="A15" s="106" t="s">
        <v>35</v>
      </c>
      <c r="B15" s="11" t="s">
        <v>189</v>
      </c>
      <c r="C15" s="12">
        <v>3</v>
      </c>
      <c r="D15" s="13">
        <v>1</v>
      </c>
      <c r="E15" s="14" t="s">
        <v>173</v>
      </c>
      <c r="F15" s="15">
        <v>0.06</v>
      </c>
      <c r="G15" s="16"/>
      <c r="H15" s="17"/>
    </row>
    <row r="16" spans="1:10" x14ac:dyDescent="0.2">
      <c r="A16" s="106" t="s">
        <v>36</v>
      </c>
      <c r="B16" s="11" t="s">
        <v>37</v>
      </c>
      <c r="C16" s="12">
        <v>4</v>
      </c>
      <c r="D16" s="13">
        <v>1</v>
      </c>
      <c r="E16" s="14" t="s">
        <v>178</v>
      </c>
      <c r="F16" s="15">
        <v>0.05</v>
      </c>
      <c r="G16" s="16"/>
      <c r="H16" s="17"/>
      <c r="I16" s="2" t="s">
        <v>494</v>
      </c>
    </row>
    <row r="17" spans="1:9" x14ac:dyDescent="0.2">
      <c r="A17" s="106" t="s">
        <v>38</v>
      </c>
      <c r="B17" s="11" t="s">
        <v>39</v>
      </c>
      <c r="C17" s="12">
        <v>3</v>
      </c>
      <c r="D17" s="13">
        <v>1</v>
      </c>
      <c r="E17" s="14" t="s">
        <v>173</v>
      </c>
      <c r="F17" s="15">
        <v>0.06</v>
      </c>
      <c r="G17" s="16"/>
      <c r="H17" s="17"/>
      <c r="I17" s="2" t="s">
        <v>495</v>
      </c>
    </row>
    <row r="18" spans="1:9" x14ac:dyDescent="0.2">
      <c r="A18" s="107" t="s">
        <v>40</v>
      </c>
      <c r="B18" s="22" t="s">
        <v>41</v>
      </c>
      <c r="C18" s="13">
        <v>6</v>
      </c>
      <c r="D18" s="13">
        <v>2</v>
      </c>
      <c r="E18" s="14" t="s">
        <v>173</v>
      </c>
      <c r="F18" s="15">
        <v>0.06</v>
      </c>
      <c r="G18" s="16"/>
      <c r="I18" s="2" t="s">
        <v>496</v>
      </c>
    </row>
    <row r="19" spans="1:9" x14ac:dyDescent="0.2">
      <c r="A19" s="106" t="s">
        <v>42</v>
      </c>
      <c r="B19" s="11" t="s">
        <v>43</v>
      </c>
      <c r="C19" s="12">
        <v>3</v>
      </c>
      <c r="D19" s="13">
        <v>1</v>
      </c>
      <c r="E19" s="14" t="s">
        <v>173</v>
      </c>
      <c r="F19" s="15">
        <v>0.06</v>
      </c>
      <c r="G19" s="16"/>
      <c r="H19" s="17"/>
    </row>
    <row r="20" spans="1:9" x14ac:dyDescent="0.2">
      <c r="A20" s="106" t="s">
        <v>44</v>
      </c>
      <c r="B20" s="11" t="s">
        <v>45</v>
      </c>
      <c r="C20" s="12">
        <v>6</v>
      </c>
      <c r="D20" s="13">
        <v>1</v>
      </c>
      <c r="E20" s="14" t="s">
        <v>182</v>
      </c>
      <c r="F20" s="15">
        <v>0.05</v>
      </c>
      <c r="G20" s="16"/>
      <c r="H20" s="17"/>
    </row>
    <row r="21" spans="1:9" x14ac:dyDescent="0.2">
      <c r="A21" s="106" t="s">
        <v>46</v>
      </c>
      <c r="B21" s="11" t="s">
        <v>47</v>
      </c>
      <c r="C21" s="12">
        <v>4</v>
      </c>
      <c r="D21" s="13">
        <v>1</v>
      </c>
      <c r="E21" s="14" t="s">
        <v>178</v>
      </c>
      <c r="F21" s="15">
        <v>0.05</v>
      </c>
      <c r="G21" s="16"/>
      <c r="H21" s="17"/>
    </row>
    <row r="22" spans="1:9" x14ac:dyDescent="0.2">
      <c r="A22" s="106" t="s">
        <v>48</v>
      </c>
      <c r="B22" s="11" t="s">
        <v>49</v>
      </c>
      <c r="C22" s="12">
        <v>6</v>
      </c>
      <c r="D22" s="13">
        <v>1</v>
      </c>
      <c r="E22" s="14" t="s">
        <v>182</v>
      </c>
      <c r="F22" s="15">
        <v>0.05</v>
      </c>
      <c r="G22" s="16"/>
      <c r="H22" s="17"/>
    </row>
    <row r="23" spans="1:9" x14ac:dyDescent="0.2">
      <c r="A23" s="106" t="s">
        <v>50</v>
      </c>
      <c r="B23" s="11" t="s">
        <v>51</v>
      </c>
      <c r="C23" s="12">
        <v>7</v>
      </c>
      <c r="D23" s="13">
        <v>6</v>
      </c>
      <c r="E23" s="14" t="s">
        <v>190</v>
      </c>
      <c r="F23" s="15">
        <v>0.15</v>
      </c>
      <c r="G23" s="16"/>
      <c r="H23" s="17"/>
    </row>
    <row r="24" spans="1:9" x14ac:dyDescent="0.2">
      <c r="A24" s="106" t="s">
        <v>52</v>
      </c>
      <c r="B24" s="11" t="s">
        <v>53</v>
      </c>
      <c r="C24" s="12">
        <v>56</v>
      </c>
      <c r="D24" s="13">
        <v>44</v>
      </c>
      <c r="E24" s="14" t="s">
        <v>191</v>
      </c>
      <c r="F24" s="15">
        <v>0.15</v>
      </c>
      <c r="G24" s="16" t="s">
        <v>0</v>
      </c>
      <c r="H24" s="17"/>
    </row>
    <row r="25" spans="1:9" x14ac:dyDescent="0.2">
      <c r="A25" s="104" t="s">
        <v>54</v>
      </c>
      <c r="B25" s="20" t="s">
        <v>192</v>
      </c>
      <c r="C25" s="12">
        <v>1</v>
      </c>
      <c r="D25" s="13">
        <v>1</v>
      </c>
      <c r="E25" s="14" t="s">
        <v>171</v>
      </c>
      <c r="F25" s="15">
        <v>0.15</v>
      </c>
      <c r="G25" s="21"/>
      <c r="H25" s="17"/>
    </row>
    <row r="26" spans="1:9" x14ac:dyDescent="0.2">
      <c r="A26" s="108" t="s">
        <v>55</v>
      </c>
      <c r="B26" s="26" t="s">
        <v>193</v>
      </c>
      <c r="C26" s="12">
        <v>1</v>
      </c>
      <c r="D26" s="13">
        <v>1</v>
      </c>
      <c r="E26" s="14" t="s">
        <v>171</v>
      </c>
      <c r="F26" s="15">
        <v>0.15</v>
      </c>
      <c r="G26" s="21"/>
      <c r="H26" s="17"/>
    </row>
    <row r="27" spans="1:9" x14ac:dyDescent="0.2">
      <c r="A27" s="104" t="s">
        <v>56</v>
      </c>
      <c r="B27" s="20" t="s">
        <v>194</v>
      </c>
      <c r="C27" s="12">
        <v>1</v>
      </c>
      <c r="D27" s="13">
        <v>1</v>
      </c>
      <c r="E27" s="14" t="s">
        <v>171</v>
      </c>
      <c r="F27" s="15">
        <v>0.15</v>
      </c>
      <c r="G27" s="21"/>
      <c r="H27" s="17"/>
    </row>
    <row r="28" spans="1:9" x14ac:dyDescent="0.2">
      <c r="A28" s="106" t="s">
        <v>57</v>
      </c>
      <c r="B28" s="11" t="s">
        <v>58</v>
      </c>
      <c r="C28" s="12">
        <v>4</v>
      </c>
      <c r="D28" s="13">
        <v>2</v>
      </c>
      <c r="E28" s="14" t="s">
        <v>195</v>
      </c>
      <c r="F28" s="15">
        <v>0.1</v>
      </c>
      <c r="G28" s="16"/>
      <c r="H28" s="17"/>
    </row>
    <row r="29" spans="1:9" x14ac:dyDescent="0.2">
      <c r="A29" s="106" t="s">
        <v>59</v>
      </c>
      <c r="B29" s="11" t="s">
        <v>60</v>
      </c>
      <c r="C29" s="12">
        <v>13</v>
      </c>
      <c r="D29" s="13">
        <v>1</v>
      </c>
      <c r="E29" s="14" t="s">
        <v>196</v>
      </c>
      <c r="F29" s="15">
        <v>0.05</v>
      </c>
      <c r="G29" s="16"/>
      <c r="H29" s="17"/>
    </row>
    <row r="30" spans="1:9" x14ac:dyDescent="0.2">
      <c r="A30" s="106" t="s">
        <v>61</v>
      </c>
      <c r="B30" s="11" t="s">
        <v>62</v>
      </c>
      <c r="C30" s="12">
        <v>2</v>
      </c>
      <c r="D30" s="13">
        <v>1</v>
      </c>
      <c r="E30" s="14" t="s">
        <v>195</v>
      </c>
      <c r="F30" s="15">
        <v>0.1</v>
      </c>
      <c r="G30" s="16"/>
      <c r="H30" s="17"/>
    </row>
    <row r="31" spans="1:9" x14ac:dyDescent="0.2">
      <c r="A31" s="106" t="s">
        <v>63</v>
      </c>
      <c r="B31" s="11" t="s">
        <v>64</v>
      </c>
      <c r="C31" s="12">
        <v>2</v>
      </c>
      <c r="D31" s="13">
        <v>1</v>
      </c>
      <c r="E31" s="14" t="s">
        <v>195</v>
      </c>
      <c r="F31" s="15">
        <v>0.1</v>
      </c>
      <c r="G31" s="16"/>
      <c r="H31" s="17"/>
    </row>
    <row r="32" spans="1:9" x14ac:dyDescent="0.2">
      <c r="A32" s="106" t="s">
        <v>65</v>
      </c>
      <c r="B32" s="11" t="s">
        <v>66</v>
      </c>
      <c r="C32" s="12">
        <v>3</v>
      </c>
      <c r="D32" s="13">
        <v>1</v>
      </c>
      <c r="E32" s="14" t="s">
        <v>173</v>
      </c>
      <c r="F32" s="15">
        <v>0.06</v>
      </c>
      <c r="G32" s="16"/>
      <c r="H32" s="17"/>
    </row>
    <row r="33" spans="1:8" x14ac:dyDescent="0.2">
      <c r="A33" s="106" t="s">
        <v>67</v>
      </c>
      <c r="B33" s="11" t="s">
        <v>68</v>
      </c>
      <c r="C33" s="12">
        <v>5</v>
      </c>
      <c r="D33" s="13">
        <v>1</v>
      </c>
      <c r="E33" s="14" t="s">
        <v>197</v>
      </c>
      <c r="F33" s="15">
        <v>0.05</v>
      </c>
      <c r="G33" s="16"/>
      <c r="H33" s="17"/>
    </row>
    <row r="34" spans="1:8" x14ac:dyDescent="0.2">
      <c r="A34" s="106" t="s">
        <v>69</v>
      </c>
      <c r="B34" s="11" t="s">
        <v>70</v>
      </c>
      <c r="C34" s="12">
        <v>6</v>
      </c>
      <c r="D34" s="13">
        <v>5</v>
      </c>
      <c r="E34" s="14" t="s">
        <v>198</v>
      </c>
      <c r="F34" s="15">
        <v>0.15</v>
      </c>
      <c r="G34" s="16"/>
      <c r="H34" s="17"/>
    </row>
    <row r="35" spans="1:8" x14ac:dyDescent="0.2">
      <c r="A35" s="106" t="s">
        <v>71</v>
      </c>
      <c r="B35" s="11" t="s">
        <v>72</v>
      </c>
      <c r="C35" s="12">
        <v>2</v>
      </c>
      <c r="D35" s="13">
        <v>1</v>
      </c>
      <c r="E35" s="14" t="s">
        <v>195</v>
      </c>
      <c r="F35" s="15">
        <v>0.1</v>
      </c>
      <c r="G35" s="16"/>
      <c r="H35" s="17"/>
    </row>
    <row r="36" spans="1:8" x14ac:dyDescent="0.2">
      <c r="A36" s="106" t="s">
        <v>73</v>
      </c>
      <c r="B36" s="11" t="s">
        <v>74</v>
      </c>
      <c r="C36" s="12">
        <v>4</v>
      </c>
      <c r="D36" s="13">
        <v>1</v>
      </c>
      <c r="E36" s="14" t="s">
        <v>178</v>
      </c>
      <c r="F36" s="15">
        <v>0.05</v>
      </c>
      <c r="G36" s="16"/>
      <c r="H36" s="17"/>
    </row>
    <row r="37" spans="1:8" x14ac:dyDescent="0.2">
      <c r="A37" s="106" t="s">
        <v>75</v>
      </c>
      <c r="B37" s="11" t="s">
        <v>76</v>
      </c>
      <c r="C37" s="12">
        <v>4</v>
      </c>
      <c r="D37" s="13">
        <v>1</v>
      </c>
      <c r="E37" s="14" t="s">
        <v>178</v>
      </c>
      <c r="F37" s="15">
        <v>0.05</v>
      </c>
      <c r="G37" s="16"/>
      <c r="H37" s="17"/>
    </row>
    <row r="38" spans="1:8" x14ac:dyDescent="0.2">
      <c r="A38" s="106" t="s">
        <v>77</v>
      </c>
      <c r="B38" s="11" t="s">
        <v>78</v>
      </c>
      <c r="C38" s="12">
        <v>3</v>
      </c>
      <c r="D38" s="13">
        <v>1</v>
      </c>
      <c r="E38" s="14" t="s">
        <v>173</v>
      </c>
      <c r="F38" s="15">
        <v>0.06</v>
      </c>
      <c r="G38" s="16"/>
      <c r="H38" s="17"/>
    </row>
    <row r="39" spans="1:8" x14ac:dyDescent="0.2">
      <c r="A39" s="106" t="s">
        <v>79</v>
      </c>
      <c r="B39" s="11" t="s">
        <v>80</v>
      </c>
      <c r="C39" s="12">
        <v>62</v>
      </c>
      <c r="D39" s="13">
        <v>50</v>
      </c>
      <c r="E39" s="14" t="s">
        <v>199</v>
      </c>
      <c r="F39" s="15">
        <v>0.15</v>
      </c>
      <c r="G39" s="16" t="s">
        <v>0</v>
      </c>
      <c r="H39" s="17"/>
    </row>
    <row r="40" spans="1:8" x14ac:dyDescent="0.2">
      <c r="A40" s="106" t="s">
        <v>81</v>
      </c>
      <c r="B40" s="11" t="s">
        <v>82</v>
      </c>
      <c r="C40" s="12">
        <v>6</v>
      </c>
      <c r="D40" s="13">
        <v>5</v>
      </c>
      <c r="E40" s="14" t="s">
        <v>198</v>
      </c>
      <c r="F40" s="15">
        <v>0.15</v>
      </c>
      <c r="G40" s="16" t="s">
        <v>0</v>
      </c>
      <c r="H40" s="17"/>
    </row>
    <row r="41" spans="1:8" x14ac:dyDescent="0.2">
      <c r="A41" s="106" t="s">
        <v>83</v>
      </c>
      <c r="B41" s="11" t="s">
        <v>84</v>
      </c>
      <c r="C41" s="12">
        <v>12</v>
      </c>
      <c r="D41" s="13">
        <v>6</v>
      </c>
      <c r="E41" s="14" t="s">
        <v>195</v>
      </c>
      <c r="F41" s="15">
        <v>0.1</v>
      </c>
      <c r="G41" s="16" t="s">
        <v>0</v>
      </c>
      <c r="H41" s="17"/>
    </row>
    <row r="42" spans="1:8" x14ac:dyDescent="0.2">
      <c r="A42" s="106" t="s">
        <v>85</v>
      </c>
      <c r="B42" s="11" t="s">
        <v>86</v>
      </c>
      <c r="C42" s="12">
        <v>5</v>
      </c>
      <c r="D42" s="13">
        <v>3</v>
      </c>
      <c r="E42" s="14" t="s">
        <v>200</v>
      </c>
      <c r="F42" s="15">
        <v>0.12</v>
      </c>
      <c r="G42" s="16"/>
      <c r="H42" s="17"/>
    </row>
    <row r="43" spans="1:8" x14ac:dyDescent="0.2">
      <c r="A43" s="106" t="s">
        <v>87</v>
      </c>
      <c r="B43" s="11" t="s">
        <v>88</v>
      </c>
      <c r="C43" s="12">
        <v>4</v>
      </c>
      <c r="D43" s="13">
        <v>1</v>
      </c>
      <c r="E43" s="14" t="s">
        <v>178</v>
      </c>
      <c r="F43" s="15">
        <v>0.05</v>
      </c>
      <c r="G43" s="16"/>
      <c r="H43" s="17"/>
    </row>
    <row r="44" spans="1:8" x14ac:dyDescent="0.2">
      <c r="A44" s="106" t="s">
        <v>201</v>
      </c>
      <c r="B44" s="11" t="s">
        <v>202</v>
      </c>
      <c r="C44" s="12">
        <v>31</v>
      </c>
      <c r="D44" s="13">
        <v>5</v>
      </c>
      <c r="E44" s="14" t="s">
        <v>203</v>
      </c>
      <c r="F44" s="15"/>
      <c r="G44" s="16"/>
      <c r="H44" s="17"/>
    </row>
    <row r="45" spans="1:8" x14ac:dyDescent="0.2">
      <c r="A45" s="106" t="s">
        <v>204</v>
      </c>
      <c r="B45" s="11" t="s">
        <v>205</v>
      </c>
      <c r="C45" s="12">
        <v>108</v>
      </c>
      <c r="D45" s="13">
        <v>11</v>
      </c>
      <c r="E45" s="14" t="s">
        <v>203</v>
      </c>
      <c r="F45" s="15"/>
      <c r="G45" s="16"/>
      <c r="H45" s="17"/>
    </row>
    <row r="46" spans="1:8" x14ac:dyDescent="0.2">
      <c r="A46" s="106" t="s">
        <v>206</v>
      </c>
      <c r="B46" s="11" t="s">
        <v>207</v>
      </c>
      <c r="C46" s="12">
        <v>46</v>
      </c>
      <c r="D46" s="13">
        <v>6</v>
      </c>
      <c r="E46" s="14" t="s">
        <v>203</v>
      </c>
      <c r="F46" s="15"/>
      <c r="G46" s="16"/>
      <c r="H46" s="17"/>
    </row>
    <row r="47" spans="1:8" x14ac:dyDescent="0.2">
      <c r="A47" s="104" t="s">
        <v>90</v>
      </c>
      <c r="B47" s="20" t="s">
        <v>208</v>
      </c>
      <c r="C47" s="12">
        <v>1</v>
      </c>
      <c r="D47" s="13">
        <v>1</v>
      </c>
      <c r="E47" s="14" t="s">
        <v>171</v>
      </c>
      <c r="F47" s="15">
        <v>0.15</v>
      </c>
      <c r="G47" s="21"/>
      <c r="H47" s="17"/>
    </row>
    <row r="48" spans="1:8" x14ac:dyDescent="0.2">
      <c r="A48" s="106" t="s">
        <v>209</v>
      </c>
      <c r="B48" s="11" t="s">
        <v>210</v>
      </c>
      <c r="C48" s="12">
        <v>35</v>
      </c>
      <c r="D48" s="13">
        <v>9</v>
      </c>
      <c r="E48" s="14" t="s">
        <v>203</v>
      </c>
      <c r="F48" s="15"/>
      <c r="G48" s="16"/>
      <c r="H48" s="17"/>
    </row>
    <row r="49" spans="1:8" x14ac:dyDescent="0.2">
      <c r="A49" s="106" t="s">
        <v>211</v>
      </c>
      <c r="B49" s="11" t="s">
        <v>212</v>
      </c>
      <c r="C49" s="12">
        <v>29</v>
      </c>
      <c r="D49" s="13">
        <v>5</v>
      </c>
      <c r="E49" s="14" t="s">
        <v>203</v>
      </c>
      <c r="F49" s="15"/>
      <c r="G49" s="16"/>
      <c r="H49" s="17"/>
    </row>
    <row r="50" spans="1:8" x14ac:dyDescent="0.2">
      <c r="A50" s="104" t="s">
        <v>91</v>
      </c>
      <c r="B50" s="20" t="s">
        <v>213</v>
      </c>
      <c r="C50" s="12">
        <v>1</v>
      </c>
      <c r="D50" s="13">
        <v>1</v>
      </c>
      <c r="E50" s="14" t="s">
        <v>171</v>
      </c>
      <c r="F50" s="15">
        <v>0.15</v>
      </c>
      <c r="G50" s="21"/>
      <c r="H50" s="17"/>
    </row>
    <row r="51" spans="1:8" x14ac:dyDescent="0.2">
      <c r="A51" s="106" t="s">
        <v>214</v>
      </c>
      <c r="B51" s="11" t="s">
        <v>215</v>
      </c>
      <c r="C51" s="12">
        <v>45</v>
      </c>
      <c r="D51" s="13">
        <v>7</v>
      </c>
      <c r="E51" s="14" t="s">
        <v>203</v>
      </c>
      <c r="F51" s="15"/>
      <c r="G51" s="16"/>
      <c r="H51" s="17"/>
    </row>
    <row r="52" spans="1:8" x14ac:dyDescent="0.2">
      <c r="A52" s="106" t="s">
        <v>216</v>
      </c>
      <c r="B52" s="11" t="s">
        <v>217</v>
      </c>
      <c r="C52" s="12">
        <v>42</v>
      </c>
      <c r="D52" s="13">
        <v>20</v>
      </c>
      <c r="E52" s="14" t="s">
        <v>203</v>
      </c>
      <c r="F52" s="15"/>
      <c r="G52" s="16"/>
      <c r="H52" s="17"/>
    </row>
    <row r="53" spans="1:8" x14ac:dyDescent="0.2">
      <c r="A53" s="106" t="s">
        <v>218</v>
      </c>
      <c r="B53" s="11" t="s">
        <v>219</v>
      </c>
      <c r="C53" s="12">
        <v>52</v>
      </c>
      <c r="D53" s="13">
        <v>27</v>
      </c>
      <c r="E53" s="14" t="s">
        <v>203</v>
      </c>
      <c r="F53" s="15"/>
      <c r="G53" s="16"/>
      <c r="H53" s="17"/>
    </row>
    <row r="54" spans="1:8" x14ac:dyDescent="0.2">
      <c r="A54" s="106" t="s">
        <v>220</v>
      </c>
      <c r="B54" s="11" t="s">
        <v>221</v>
      </c>
      <c r="C54" s="12">
        <v>67</v>
      </c>
      <c r="D54" s="13">
        <v>28</v>
      </c>
      <c r="E54" s="14" t="s">
        <v>203</v>
      </c>
      <c r="F54" s="15"/>
      <c r="G54" s="16"/>
      <c r="H54" s="17"/>
    </row>
    <row r="55" spans="1:8" x14ac:dyDescent="0.2">
      <c r="A55" s="106" t="s">
        <v>222</v>
      </c>
      <c r="B55" s="11" t="s">
        <v>223</v>
      </c>
      <c r="C55" s="12">
        <v>81</v>
      </c>
      <c r="D55" s="13">
        <v>32</v>
      </c>
      <c r="E55" s="14" t="s">
        <v>203</v>
      </c>
      <c r="F55" s="15"/>
      <c r="G55" s="16"/>
      <c r="H55" s="17"/>
    </row>
    <row r="56" spans="1:8" x14ac:dyDescent="0.2">
      <c r="A56" s="106" t="s">
        <v>224</v>
      </c>
      <c r="B56" s="11" t="s">
        <v>225</v>
      </c>
      <c r="C56" s="12">
        <v>57</v>
      </c>
      <c r="D56" s="13">
        <v>27</v>
      </c>
      <c r="E56" s="14" t="s">
        <v>203</v>
      </c>
      <c r="F56" s="15"/>
      <c r="G56" s="16"/>
      <c r="H56" s="17"/>
    </row>
    <row r="57" spans="1:8" x14ac:dyDescent="0.2">
      <c r="A57" s="106" t="s">
        <v>226</v>
      </c>
      <c r="B57" s="11" t="s">
        <v>227</v>
      </c>
      <c r="C57" s="12">
        <v>51</v>
      </c>
      <c r="D57" s="12">
        <v>23</v>
      </c>
      <c r="E57" s="14" t="s">
        <v>203</v>
      </c>
      <c r="F57" s="15"/>
      <c r="G57" s="16"/>
      <c r="H57" s="17"/>
    </row>
    <row r="58" spans="1:8" x14ac:dyDescent="0.2">
      <c r="A58" s="106" t="s">
        <v>228</v>
      </c>
      <c r="B58" s="11" t="s">
        <v>229</v>
      </c>
      <c r="C58" s="12">
        <v>45</v>
      </c>
      <c r="D58" s="13">
        <v>13</v>
      </c>
      <c r="E58" s="14" t="s">
        <v>203</v>
      </c>
      <c r="F58" s="15"/>
      <c r="G58" s="16"/>
      <c r="H58" s="17"/>
    </row>
    <row r="59" spans="1:8" x14ac:dyDescent="0.2">
      <c r="A59" s="106" t="s">
        <v>230</v>
      </c>
      <c r="B59" s="11" t="s">
        <v>231</v>
      </c>
      <c r="C59" s="12">
        <v>41</v>
      </c>
      <c r="D59" s="13">
        <v>11</v>
      </c>
      <c r="E59" s="14" t="s">
        <v>203</v>
      </c>
      <c r="F59" s="15"/>
      <c r="G59" s="16"/>
      <c r="H59" s="17"/>
    </row>
    <row r="60" spans="1:8" x14ac:dyDescent="0.2">
      <c r="A60" s="108" t="s">
        <v>94</v>
      </c>
      <c r="B60" s="26" t="s">
        <v>232</v>
      </c>
      <c r="C60" s="12">
        <v>1</v>
      </c>
      <c r="D60" s="13">
        <v>1</v>
      </c>
      <c r="E60" s="14" t="s">
        <v>171</v>
      </c>
      <c r="F60" s="15">
        <v>0.15</v>
      </c>
      <c r="G60" s="21"/>
      <c r="H60" s="17"/>
    </row>
    <row r="61" spans="1:8" x14ac:dyDescent="0.2">
      <c r="A61" s="106" t="s">
        <v>233</v>
      </c>
      <c r="B61" s="11" t="s">
        <v>234</v>
      </c>
      <c r="C61" s="12">
        <v>43</v>
      </c>
      <c r="D61" s="13">
        <v>10</v>
      </c>
      <c r="E61" s="14" t="s">
        <v>203</v>
      </c>
      <c r="F61" s="15"/>
      <c r="G61" s="16"/>
      <c r="H61" s="17"/>
    </row>
    <row r="62" spans="1:8" x14ac:dyDescent="0.2">
      <c r="A62" s="104" t="s">
        <v>95</v>
      </c>
      <c r="B62" s="20" t="s">
        <v>235</v>
      </c>
      <c r="C62" s="12">
        <v>1</v>
      </c>
      <c r="D62" s="13">
        <v>1</v>
      </c>
      <c r="E62" s="14" t="s">
        <v>171</v>
      </c>
      <c r="F62" s="15">
        <v>0.15</v>
      </c>
      <c r="G62" s="21"/>
      <c r="H62" s="17"/>
    </row>
    <row r="63" spans="1:8" x14ac:dyDescent="0.2">
      <c r="A63" s="106" t="s">
        <v>236</v>
      </c>
      <c r="B63" s="11" t="s">
        <v>237</v>
      </c>
      <c r="C63" s="12">
        <v>26</v>
      </c>
      <c r="D63" s="13">
        <v>10</v>
      </c>
      <c r="E63" s="14" t="s">
        <v>203</v>
      </c>
      <c r="F63" s="15"/>
      <c r="G63" s="16"/>
      <c r="H63" s="17"/>
    </row>
    <row r="64" spans="1:8" x14ac:dyDescent="0.2">
      <c r="A64" s="106" t="s">
        <v>238</v>
      </c>
      <c r="B64" s="11" t="s">
        <v>239</v>
      </c>
      <c r="C64" s="12">
        <v>50</v>
      </c>
      <c r="D64" s="12">
        <v>13</v>
      </c>
      <c r="E64" s="14" t="s">
        <v>203</v>
      </c>
      <c r="F64" s="15"/>
      <c r="G64" s="16"/>
      <c r="H64" s="17"/>
    </row>
    <row r="65" spans="1:8" x14ac:dyDescent="0.2">
      <c r="A65" s="106" t="s">
        <v>240</v>
      </c>
      <c r="B65" s="11" t="s">
        <v>241</v>
      </c>
      <c r="C65" s="12">
        <v>34</v>
      </c>
      <c r="D65" s="13">
        <v>7</v>
      </c>
      <c r="E65" s="14" t="s">
        <v>203</v>
      </c>
      <c r="F65" s="15"/>
      <c r="G65" s="16"/>
      <c r="H65" s="17"/>
    </row>
    <row r="66" spans="1:8" x14ac:dyDescent="0.2">
      <c r="A66" s="106" t="s">
        <v>242</v>
      </c>
      <c r="B66" s="11" t="s">
        <v>243</v>
      </c>
      <c r="C66" s="12">
        <v>44</v>
      </c>
      <c r="D66" s="13">
        <v>21</v>
      </c>
      <c r="E66" s="14" t="s">
        <v>203</v>
      </c>
      <c r="F66" s="15"/>
      <c r="G66" s="16"/>
      <c r="H66" s="17"/>
    </row>
    <row r="67" spans="1:8" x14ac:dyDescent="0.2">
      <c r="A67" s="106" t="s">
        <v>244</v>
      </c>
      <c r="B67" s="11" t="s">
        <v>245</v>
      </c>
      <c r="C67" s="12">
        <v>39</v>
      </c>
      <c r="D67" s="13">
        <v>3</v>
      </c>
      <c r="E67" s="14" t="s">
        <v>203</v>
      </c>
      <c r="F67" s="15"/>
      <c r="G67" s="16"/>
      <c r="H67" s="17"/>
    </row>
    <row r="68" spans="1:8" x14ac:dyDescent="0.2">
      <c r="A68" s="106" t="s">
        <v>246</v>
      </c>
      <c r="B68" s="11" t="s">
        <v>247</v>
      </c>
      <c r="C68" s="12">
        <v>40</v>
      </c>
      <c r="D68" s="13">
        <v>7</v>
      </c>
      <c r="E68" s="14" t="s">
        <v>203</v>
      </c>
      <c r="F68" s="15"/>
      <c r="G68" s="16"/>
      <c r="H68" s="17"/>
    </row>
    <row r="69" spans="1:8" x14ac:dyDescent="0.2">
      <c r="A69" s="106" t="s">
        <v>248</v>
      </c>
      <c r="B69" s="11" t="s">
        <v>249</v>
      </c>
      <c r="C69" s="12">
        <v>38</v>
      </c>
      <c r="D69" s="13">
        <v>6</v>
      </c>
      <c r="E69" s="14" t="s">
        <v>203</v>
      </c>
      <c r="F69" s="15"/>
      <c r="G69" s="16"/>
      <c r="H69" s="17"/>
    </row>
    <row r="70" spans="1:8" x14ac:dyDescent="0.2">
      <c r="A70" s="106" t="s">
        <v>250</v>
      </c>
      <c r="B70" s="11" t="s">
        <v>251</v>
      </c>
      <c r="C70" s="12">
        <v>27</v>
      </c>
      <c r="D70" s="13">
        <v>12</v>
      </c>
      <c r="E70" s="14" t="s">
        <v>203</v>
      </c>
      <c r="F70" s="15"/>
      <c r="G70" s="16"/>
      <c r="H70" s="17"/>
    </row>
    <row r="71" spans="1:8" x14ac:dyDescent="0.2">
      <c r="A71" s="106" t="s">
        <v>252</v>
      </c>
      <c r="B71" s="11" t="s">
        <v>253</v>
      </c>
      <c r="C71" s="12">
        <v>26</v>
      </c>
      <c r="D71" s="13">
        <v>13</v>
      </c>
      <c r="E71" s="14" t="s">
        <v>203</v>
      </c>
      <c r="F71" s="15"/>
      <c r="G71" s="16"/>
      <c r="H71" s="17"/>
    </row>
    <row r="72" spans="1:8" x14ac:dyDescent="0.2">
      <c r="A72" s="106" t="s">
        <v>254</v>
      </c>
      <c r="B72" s="11" t="s">
        <v>255</v>
      </c>
      <c r="C72" s="12">
        <v>50</v>
      </c>
      <c r="D72" s="13">
        <v>3</v>
      </c>
      <c r="E72" s="14" t="s">
        <v>203</v>
      </c>
      <c r="F72" s="15"/>
      <c r="G72" s="16"/>
      <c r="H72" s="17"/>
    </row>
    <row r="73" spans="1:8" x14ac:dyDescent="0.2">
      <c r="A73" s="106" t="s">
        <v>256</v>
      </c>
      <c r="B73" s="11" t="s">
        <v>257</v>
      </c>
      <c r="C73" s="12">
        <v>43</v>
      </c>
      <c r="D73" s="13">
        <v>2</v>
      </c>
      <c r="E73" s="14" t="s">
        <v>203</v>
      </c>
      <c r="F73" s="15"/>
      <c r="G73" s="16"/>
      <c r="H73" s="17"/>
    </row>
    <row r="74" spans="1:8" x14ac:dyDescent="0.2">
      <c r="A74" s="106" t="s">
        <v>258</v>
      </c>
      <c r="B74" s="11" t="s">
        <v>259</v>
      </c>
      <c r="C74" s="12">
        <v>31</v>
      </c>
      <c r="D74" s="13">
        <v>1</v>
      </c>
      <c r="E74" s="14" t="s">
        <v>203</v>
      </c>
      <c r="F74" s="15"/>
      <c r="G74" s="16"/>
      <c r="H74" s="17"/>
    </row>
    <row r="75" spans="1:8" x14ac:dyDescent="0.2">
      <c r="A75" s="106" t="s">
        <v>260</v>
      </c>
      <c r="B75" s="11" t="s">
        <v>261</v>
      </c>
      <c r="C75" s="12">
        <v>57</v>
      </c>
      <c r="D75" s="13">
        <v>10</v>
      </c>
      <c r="E75" s="14" t="s">
        <v>203</v>
      </c>
      <c r="F75" s="15"/>
      <c r="G75" s="16"/>
      <c r="H75" s="17"/>
    </row>
    <row r="76" spans="1:8" x14ac:dyDescent="0.2">
      <c r="A76" s="106" t="s">
        <v>262</v>
      </c>
      <c r="B76" s="11" t="s">
        <v>263</v>
      </c>
      <c r="C76" s="12">
        <v>45</v>
      </c>
      <c r="D76" s="13">
        <v>3</v>
      </c>
      <c r="E76" s="14" t="s">
        <v>203</v>
      </c>
      <c r="F76" s="15"/>
      <c r="G76" s="16"/>
      <c r="H76" s="17"/>
    </row>
    <row r="77" spans="1:8" x14ac:dyDescent="0.2">
      <c r="A77" s="106" t="s">
        <v>264</v>
      </c>
      <c r="B77" s="11" t="s">
        <v>265</v>
      </c>
      <c r="C77" s="12">
        <v>43</v>
      </c>
      <c r="D77" s="12">
        <v>3</v>
      </c>
      <c r="E77" s="14" t="s">
        <v>203</v>
      </c>
      <c r="F77" s="15"/>
      <c r="G77" s="16"/>
      <c r="H77" s="17"/>
    </row>
    <row r="78" spans="1:8" x14ac:dyDescent="0.2">
      <c r="A78" s="106" t="s">
        <v>266</v>
      </c>
      <c r="B78" s="11" t="s">
        <v>267</v>
      </c>
      <c r="C78" s="12">
        <v>42</v>
      </c>
      <c r="D78" s="13">
        <v>4</v>
      </c>
      <c r="E78" s="14" t="s">
        <v>203</v>
      </c>
      <c r="F78" s="15"/>
      <c r="G78" s="16"/>
      <c r="H78" s="17"/>
    </row>
    <row r="79" spans="1:8" x14ac:dyDescent="0.2">
      <c r="A79" s="106" t="s">
        <v>97</v>
      </c>
      <c r="B79" s="11" t="s">
        <v>98</v>
      </c>
      <c r="C79" s="12">
        <v>9</v>
      </c>
      <c r="D79" s="13">
        <v>1</v>
      </c>
      <c r="E79" s="14" t="s">
        <v>268</v>
      </c>
      <c r="F79" s="15">
        <v>0.05</v>
      </c>
      <c r="G79" s="16" t="s">
        <v>0</v>
      </c>
      <c r="H79" s="17"/>
    </row>
    <row r="80" spans="1:8" x14ac:dyDescent="0.2">
      <c r="A80" s="109" t="s">
        <v>269</v>
      </c>
      <c r="B80" s="27" t="s">
        <v>270</v>
      </c>
      <c r="C80" s="12"/>
      <c r="D80" s="13"/>
      <c r="E80" s="14"/>
      <c r="F80" s="15"/>
      <c r="G80" s="16"/>
      <c r="H80" s="17"/>
    </row>
    <row r="81" spans="1:8" x14ac:dyDescent="0.2">
      <c r="A81" s="109" t="s">
        <v>271</v>
      </c>
      <c r="B81" s="27" t="s">
        <v>272</v>
      </c>
      <c r="C81" s="12"/>
      <c r="D81" s="13">
        <v>385</v>
      </c>
      <c r="E81" s="14"/>
      <c r="F81" s="15"/>
      <c r="G81" s="16"/>
      <c r="H81" s="17"/>
    </row>
    <row r="82" spans="1:8" x14ac:dyDescent="0.2">
      <c r="A82" s="109" t="s">
        <v>273</v>
      </c>
      <c r="B82" s="27" t="s">
        <v>274</v>
      </c>
      <c r="C82" s="12"/>
      <c r="D82" s="13"/>
      <c r="E82" s="14"/>
      <c r="F82" s="15"/>
      <c r="G82" s="16"/>
      <c r="H82" s="17"/>
    </row>
    <row r="83" spans="1:8" x14ac:dyDescent="0.2">
      <c r="A83" s="109" t="s">
        <v>275</v>
      </c>
      <c r="B83" s="27" t="s">
        <v>276</v>
      </c>
      <c r="C83" s="12"/>
      <c r="D83" s="13"/>
      <c r="E83" s="14"/>
      <c r="F83" s="15"/>
      <c r="G83" s="16"/>
      <c r="H83" s="17"/>
    </row>
    <row r="84" spans="1:8" x14ac:dyDescent="0.2">
      <c r="A84" s="109" t="s">
        <v>277</v>
      </c>
      <c r="B84" s="27" t="s">
        <v>278</v>
      </c>
      <c r="C84" s="12"/>
      <c r="D84" s="13"/>
      <c r="E84" s="14"/>
      <c r="F84" s="15"/>
      <c r="G84" s="16"/>
      <c r="H84" s="17"/>
    </row>
    <row r="85" spans="1:8" x14ac:dyDescent="0.2">
      <c r="A85" s="109" t="s">
        <v>279</v>
      </c>
      <c r="B85" s="27" t="s">
        <v>280</v>
      </c>
      <c r="C85" s="12"/>
      <c r="D85" s="13"/>
      <c r="E85" s="14"/>
      <c r="F85" s="15"/>
      <c r="G85" s="16"/>
      <c r="H85" s="17"/>
    </row>
    <row r="86" spans="1:8" x14ac:dyDescent="0.2">
      <c r="A86" s="109" t="s">
        <v>281</v>
      </c>
      <c r="B86" s="27" t="s">
        <v>282</v>
      </c>
      <c r="C86" s="12"/>
      <c r="D86" s="13"/>
      <c r="E86" s="14"/>
      <c r="F86" s="15"/>
      <c r="G86" s="16"/>
      <c r="H86" s="17"/>
    </row>
    <row r="87" spans="1:8" x14ac:dyDescent="0.2">
      <c r="A87" s="109" t="s">
        <v>283</v>
      </c>
      <c r="B87" s="27" t="s">
        <v>284</v>
      </c>
      <c r="C87" s="12"/>
      <c r="D87" s="13"/>
      <c r="E87" s="14"/>
      <c r="F87" s="15"/>
      <c r="G87" s="16"/>
      <c r="H87" s="17"/>
    </row>
    <row r="88" spans="1:8" x14ac:dyDescent="0.2">
      <c r="A88" s="109" t="s">
        <v>285</v>
      </c>
      <c r="B88" s="27" t="s">
        <v>286</v>
      </c>
      <c r="C88" s="12"/>
      <c r="D88" s="13"/>
      <c r="E88" s="14"/>
      <c r="F88" s="15"/>
      <c r="G88" s="16"/>
      <c r="H88" s="17"/>
    </row>
    <row r="89" spans="1:8" x14ac:dyDescent="0.2">
      <c r="A89" s="109" t="s">
        <v>287</v>
      </c>
      <c r="B89" s="27" t="s">
        <v>288</v>
      </c>
      <c r="C89" s="12"/>
      <c r="D89" s="13"/>
      <c r="E89" s="14"/>
      <c r="F89" s="15"/>
      <c r="G89" s="16"/>
      <c r="H89" s="17"/>
    </row>
    <row r="90" spans="1:8" x14ac:dyDescent="0.2">
      <c r="A90" s="109" t="s">
        <v>289</v>
      </c>
      <c r="B90" s="27" t="s">
        <v>290</v>
      </c>
      <c r="C90" s="12"/>
      <c r="D90" s="13"/>
      <c r="E90" s="14"/>
      <c r="F90" s="15"/>
      <c r="G90" s="16"/>
      <c r="H90" s="17"/>
    </row>
    <row r="91" spans="1:8" x14ac:dyDescent="0.2">
      <c r="A91" s="109" t="s">
        <v>291</v>
      </c>
      <c r="B91" s="27" t="s">
        <v>292</v>
      </c>
      <c r="C91" s="12"/>
      <c r="D91" s="13"/>
      <c r="E91" s="14"/>
      <c r="F91" s="15"/>
      <c r="G91" s="16"/>
      <c r="H91" s="17"/>
    </row>
    <row r="92" spans="1:8" x14ac:dyDescent="0.2">
      <c r="A92" s="109" t="s">
        <v>293</v>
      </c>
      <c r="B92" s="27" t="s">
        <v>294</v>
      </c>
      <c r="C92" s="12"/>
      <c r="D92" s="13"/>
      <c r="E92" s="14"/>
      <c r="F92" s="15"/>
      <c r="G92" s="16"/>
      <c r="H92" s="17"/>
    </row>
    <row r="93" spans="1:8" x14ac:dyDescent="0.2">
      <c r="A93" s="109" t="s">
        <v>295</v>
      </c>
      <c r="B93" s="27" t="s">
        <v>296</v>
      </c>
      <c r="C93" s="12"/>
      <c r="D93" s="13"/>
      <c r="E93" s="14"/>
      <c r="F93" s="15"/>
      <c r="G93" s="16"/>
      <c r="H93" s="17"/>
    </row>
    <row r="94" spans="1:8" x14ac:dyDescent="0.2">
      <c r="A94" s="106"/>
      <c r="B94" s="11"/>
      <c r="C94" s="12"/>
      <c r="D94" s="13"/>
      <c r="E94" s="14"/>
      <c r="F94" s="15"/>
      <c r="G94" s="16"/>
      <c r="H94" s="17"/>
    </row>
    <row r="95" spans="1:8" x14ac:dyDescent="0.2">
      <c r="A95" s="106"/>
      <c r="B95" s="11"/>
      <c r="C95" s="12"/>
      <c r="D95" s="13"/>
      <c r="E95" s="14"/>
      <c r="F95" s="15"/>
      <c r="G95" s="16"/>
      <c r="H95" s="17"/>
    </row>
    <row r="96" spans="1:8" x14ac:dyDescent="0.2">
      <c r="A96" s="106"/>
      <c r="B96" s="11"/>
      <c r="C96" s="12"/>
      <c r="D96" s="13"/>
      <c r="E96" s="14"/>
      <c r="F96" s="15"/>
      <c r="G96" s="16"/>
      <c r="H96" s="17"/>
    </row>
    <row r="97" spans="1:8" x14ac:dyDescent="0.2">
      <c r="A97" s="106"/>
      <c r="B97" s="11"/>
      <c r="C97" s="12"/>
      <c r="D97" s="13"/>
      <c r="E97" s="14"/>
      <c r="F97" s="15"/>
      <c r="G97" s="16"/>
      <c r="H97" s="17"/>
    </row>
    <row r="98" spans="1:8" x14ac:dyDescent="0.2">
      <c r="A98" s="106" t="s">
        <v>99</v>
      </c>
      <c r="B98" s="11" t="s">
        <v>100</v>
      </c>
      <c r="C98" s="12">
        <v>2</v>
      </c>
      <c r="D98" s="13">
        <v>1</v>
      </c>
      <c r="E98" s="14" t="s">
        <v>195</v>
      </c>
      <c r="F98" s="15">
        <v>0.1</v>
      </c>
      <c r="G98" s="16"/>
      <c r="H98" s="17"/>
    </row>
    <row r="99" spans="1:8" x14ac:dyDescent="0.2">
      <c r="A99" s="106" t="s">
        <v>101</v>
      </c>
      <c r="B99" s="11" t="s">
        <v>102</v>
      </c>
      <c r="C99" s="12">
        <v>12</v>
      </c>
      <c r="D99" s="13">
        <v>10</v>
      </c>
      <c r="E99" s="14" t="s">
        <v>198</v>
      </c>
      <c r="F99" s="15">
        <v>0.15</v>
      </c>
      <c r="G99" s="16" t="s">
        <v>0</v>
      </c>
      <c r="H99" s="17"/>
    </row>
    <row r="100" spans="1:8" x14ac:dyDescent="0.2">
      <c r="A100" s="106" t="s">
        <v>103</v>
      </c>
      <c r="B100" s="11" t="s">
        <v>104</v>
      </c>
      <c r="C100" s="12">
        <v>31</v>
      </c>
      <c r="D100" s="13">
        <v>28</v>
      </c>
      <c r="E100" s="14" t="s">
        <v>297</v>
      </c>
      <c r="F100" s="15">
        <v>0.15</v>
      </c>
      <c r="G100" s="16" t="s">
        <v>0</v>
      </c>
      <c r="H100" s="17"/>
    </row>
    <row r="101" spans="1:8" x14ac:dyDescent="0.2">
      <c r="A101" s="104" t="s">
        <v>105</v>
      </c>
      <c r="B101" s="20" t="s">
        <v>298</v>
      </c>
      <c r="C101" s="12">
        <v>1</v>
      </c>
      <c r="D101" s="13">
        <v>1</v>
      </c>
      <c r="E101" s="14" t="s">
        <v>171</v>
      </c>
      <c r="F101" s="15">
        <v>0.15</v>
      </c>
      <c r="G101" s="21"/>
      <c r="H101" s="17"/>
    </row>
    <row r="102" spans="1:8" x14ac:dyDescent="0.2">
      <c r="A102" s="106" t="s">
        <v>106</v>
      </c>
      <c r="B102" s="11" t="s">
        <v>107</v>
      </c>
      <c r="C102" s="12">
        <v>4</v>
      </c>
      <c r="D102" s="13">
        <v>3</v>
      </c>
      <c r="E102" s="14" t="s">
        <v>299</v>
      </c>
      <c r="F102" s="15">
        <v>0.15</v>
      </c>
      <c r="G102" s="16"/>
      <c r="H102" s="17"/>
    </row>
    <row r="103" spans="1:8" x14ac:dyDescent="0.2">
      <c r="A103" s="106" t="s">
        <v>108</v>
      </c>
      <c r="B103" s="11" t="s">
        <v>109</v>
      </c>
      <c r="C103" s="12">
        <v>3</v>
      </c>
      <c r="D103" s="12">
        <v>1</v>
      </c>
      <c r="E103" s="14" t="s">
        <v>173</v>
      </c>
      <c r="F103" s="15">
        <v>0.06</v>
      </c>
      <c r="G103" s="16"/>
      <c r="H103" s="17"/>
    </row>
    <row r="104" spans="1:8" x14ac:dyDescent="0.2">
      <c r="A104" s="106" t="s">
        <v>110</v>
      </c>
      <c r="B104" s="11" t="s">
        <v>111</v>
      </c>
      <c r="C104" s="12">
        <v>12</v>
      </c>
      <c r="D104" s="13">
        <v>9</v>
      </c>
      <c r="E104" s="14" t="s">
        <v>299</v>
      </c>
      <c r="F104" s="15">
        <v>0.15</v>
      </c>
      <c r="G104" s="16"/>
      <c r="H104" s="17"/>
    </row>
    <row r="105" spans="1:8" x14ac:dyDescent="0.2">
      <c r="A105" s="107" t="s">
        <v>112</v>
      </c>
      <c r="B105" s="22" t="s">
        <v>113</v>
      </c>
      <c r="C105" s="13">
        <v>3</v>
      </c>
      <c r="D105" s="13">
        <v>1</v>
      </c>
      <c r="E105" s="14" t="s">
        <v>173</v>
      </c>
      <c r="F105" s="15">
        <v>0.06</v>
      </c>
      <c r="G105" s="16"/>
    </row>
    <row r="106" spans="1:8" x14ac:dyDescent="0.2">
      <c r="A106" s="107" t="s">
        <v>114</v>
      </c>
      <c r="B106" s="22" t="s">
        <v>115</v>
      </c>
      <c r="C106" s="13">
        <v>3</v>
      </c>
      <c r="D106" s="13">
        <v>1</v>
      </c>
      <c r="E106" s="14" t="s">
        <v>173</v>
      </c>
      <c r="F106" s="15">
        <v>0.06</v>
      </c>
      <c r="G106" s="16"/>
    </row>
    <row r="107" spans="1:8" x14ac:dyDescent="0.2">
      <c r="A107" s="106" t="s">
        <v>116</v>
      </c>
      <c r="B107" s="11" t="s">
        <v>117</v>
      </c>
      <c r="C107" s="12">
        <v>7</v>
      </c>
      <c r="D107" s="13">
        <v>2</v>
      </c>
      <c r="E107" s="14" t="s">
        <v>300</v>
      </c>
      <c r="F107" s="15">
        <v>0.05</v>
      </c>
      <c r="G107" s="16"/>
      <c r="H107" s="17"/>
    </row>
    <row r="108" spans="1:8" x14ac:dyDescent="0.2">
      <c r="A108" s="106" t="s">
        <v>118</v>
      </c>
      <c r="B108" s="11" t="s">
        <v>119</v>
      </c>
      <c r="C108" s="12">
        <v>1</v>
      </c>
      <c r="D108" s="13">
        <v>1</v>
      </c>
      <c r="E108" s="14" t="s">
        <v>171</v>
      </c>
      <c r="F108" s="15">
        <v>0.15</v>
      </c>
      <c r="G108" s="16"/>
      <c r="H108" s="17"/>
    </row>
    <row r="109" spans="1:8" x14ac:dyDescent="0.2">
      <c r="A109" s="107" t="s">
        <v>120</v>
      </c>
      <c r="B109" s="22" t="s">
        <v>121</v>
      </c>
      <c r="C109" s="13">
        <v>7</v>
      </c>
      <c r="D109" s="13">
        <v>2</v>
      </c>
      <c r="E109" s="14" t="s">
        <v>300</v>
      </c>
      <c r="F109" s="15">
        <v>0.05</v>
      </c>
      <c r="G109" s="16"/>
    </row>
    <row r="110" spans="1:8" x14ac:dyDescent="0.2">
      <c r="A110" s="106" t="s">
        <v>122</v>
      </c>
      <c r="B110" s="11" t="s">
        <v>301</v>
      </c>
      <c r="C110" s="12">
        <v>14</v>
      </c>
      <c r="D110" s="13">
        <v>1</v>
      </c>
      <c r="E110" s="14" t="s">
        <v>302</v>
      </c>
      <c r="F110" s="15">
        <v>0.05</v>
      </c>
      <c r="G110" s="16"/>
      <c r="H110" s="17"/>
    </row>
    <row r="111" spans="1:8" x14ac:dyDescent="0.2">
      <c r="A111" s="106" t="s">
        <v>123</v>
      </c>
      <c r="B111" s="11" t="s">
        <v>124</v>
      </c>
      <c r="C111" s="12">
        <v>3</v>
      </c>
      <c r="D111" s="13">
        <v>1</v>
      </c>
      <c r="E111" s="14" t="s">
        <v>173</v>
      </c>
      <c r="F111" s="15">
        <v>0.06</v>
      </c>
      <c r="G111" s="16"/>
      <c r="H111" s="17"/>
    </row>
    <row r="112" spans="1:8" x14ac:dyDescent="0.2">
      <c r="A112" s="106" t="s">
        <v>125</v>
      </c>
      <c r="B112" s="11" t="s">
        <v>126</v>
      </c>
      <c r="C112" s="12">
        <v>18</v>
      </c>
      <c r="D112" s="13">
        <v>12</v>
      </c>
      <c r="E112" s="14" t="s">
        <v>303</v>
      </c>
      <c r="F112" s="15">
        <v>0.13</v>
      </c>
      <c r="G112" s="16"/>
      <c r="H112" s="17"/>
    </row>
    <row r="113" spans="1:8" x14ac:dyDescent="0.2">
      <c r="A113" s="106" t="s">
        <v>127</v>
      </c>
      <c r="B113" s="11" t="s">
        <v>304</v>
      </c>
      <c r="C113" s="12">
        <v>4</v>
      </c>
      <c r="D113" s="13">
        <v>1</v>
      </c>
      <c r="E113" s="14" t="s">
        <v>178</v>
      </c>
      <c r="F113" s="15">
        <v>0.05</v>
      </c>
      <c r="G113" s="16"/>
      <c r="H113" s="17"/>
    </row>
    <row r="114" spans="1:8" x14ac:dyDescent="0.2">
      <c r="A114" s="106" t="s">
        <v>128</v>
      </c>
      <c r="B114" s="11" t="s">
        <v>129</v>
      </c>
      <c r="C114" s="12">
        <v>3</v>
      </c>
      <c r="D114" s="13">
        <v>1</v>
      </c>
      <c r="E114" s="14" t="s">
        <v>173</v>
      </c>
      <c r="F114" s="15">
        <v>0.06</v>
      </c>
      <c r="G114" s="16"/>
      <c r="H114" s="17"/>
    </row>
    <row r="115" spans="1:8" x14ac:dyDescent="0.2">
      <c r="A115" s="106" t="s">
        <v>130</v>
      </c>
      <c r="B115" s="11" t="s">
        <v>131</v>
      </c>
      <c r="C115" s="12">
        <v>2</v>
      </c>
      <c r="D115" s="13">
        <v>1</v>
      </c>
      <c r="E115" s="14" t="s">
        <v>195</v>
      </c>
      <c r="F115" s="15">
        <v>0.1</v>
      </c>
      <c r="G115" s="16"/>
      <c r="H115" s="17"/>
    </row>
    <row r="116" spans="1:8" x14ac:dyDescent="0.2">
      <c r="A116" s="106" t="s">
        <v>132</v>
      </c>
      <c r="B116" s="11" t="s">
        <v>133</v>
      </c>
      <c r="C116" s="12">
        <v>1</v>
      </c>
      <c r="D116" s="13">
        <v>1</v>
      </c>
      <c r="E116" s="14" t="s">
        <v>171</v>
      </c>
      <c r="F116" s="15">
        <v>0.15</v>
      </c>
      <c r="G116" s="16"/>
      <c r="H116" s="17"/>
    </row>
    <row r="117" spans="1:8" x14ac:dyDescent="0.2">
      <c r="A117" s="106" t="s">
        <v>134</v>
      </c>
      <c r="B117" s="11" t="s">
        <v>135</v>
      </c>
      <c r="C117" s="12">
        <v>4</v>
      </c>
      <c r="D117" s="13">
        <v>3</v>
      </c>
      <c r="E117" s="14" t="s">
        <v>299</v>
      </c>
      <c r="F117" s="15">
        <v>0.15</v>
      </c>
      <c r="G117" s="16"/>
      <c r="H117" s="17"/>
    </row>
    <row r="118" spans="1:8" x14ac:dyDescent="0.2">
      <c r="A118" s="106" t="s">
        <v>136</v>
      </c>
      <c r="B118" s="11" t="s">
        <v>137</v>
      </c>
      <c r="C118" s="12">
        <v>6</v>
      </c>
      <c r="D118" s="13">
        <v>1</v>
      </c>
      <c r="E118" s="14" t="s">
        <v>182</v>
      </c>
      <c r="F118" s="15">
        <v>0.05</v>
      </c>
      <c r="G118" s="16"/>
      <c r="H118" s="17"/>
    </row>
    <row r="119" spans="1:8" x14ac:dyDescent="0.2">
      <c r="A119" s="106" t="s">
        <v>138</v>
      </c>
      <c r="B119" s="11" t="s">
        <v>139</v>
      </c>
      <c r="C119" s="12">
        <v>7</v>
      </c>
      <c r="D119" s="13">
        <v>2</v>
      </c>
      <c r="E119" s="14" t="s">
        <v>300</v>
      </c>
      <c r="F119" s="15">
        <v>0.05</v>
      </c>
      <c r="G119" s="16"/>
      <c r="H119" s="17"/>
    </row>
    <row r="120" spans="1:8" x14ac:dyDescent="0.2">
      <c r="A120" s="106" t="s">
        <v>140</v>
      </c>
      <c r="B120" s="11" t="s">
        <v>141</v>
      </c>
      <c r="C120" s="12">
        <v>8</v>
      </c>
      <c r="D120" s="13">
        <v>5</v>
      </c>
      <c r="E120" s="14" t="s">
        <v>305</v>
      </c>
      <c r="F120" s="15">
        <v>0.12</v>
      </c>
      <c r="G120" s="16"/>
      <c r="H120" s="17"/>
    </row>
    <row r="121" spans="1:8" x14ac:dyDescent="0.2">
      <c r="A121" s="106" t="s">
        <v>142</v>
      </c>
      <c r="B121" s="11" t="s">
        <v>143</v>
      </c>
      <c r="C121" s="12">
        <v>2</v>
      </c>
      <c r="D121" s="13">
        <v>1</v>
      </c>
      <c r="E121" s="14" t="s">
        <v>195</v>
      </c>
      <c r="F121" s="15">
        <v>0.1</v>
      </c>
      <c r="G121" s="16"/>
      <c r="H121" s="17"/>
    </row>
    <row r="122" spans="1:8" x14ac:dyDescent="0.2">
      <c r="A122" s="107" t="s">
        <v>144</v>
      </c>
      <c r="B122" s="22" t="s">
        <v>145</v>
      </c>
      <c r="C122" s="13">
        <v>1</v>
      </c>
      <c r="D122" s="13">
        <v>1</v>
      </c>
      <c r="E122" s="14" t="s">
        <v>171</v>
      </c>
      <c r="F122" s="15">
        <v>0.15</v>
      </c>
      <c r="G122" s="16"/>
    </row>
    <row r="123" spans="1:8" x14ac:dyDescent="0.2">
      <c r="A123" s="107" t="s">
        <v>146</v>
      </c>
      <c r="B123" s="22" t="s">
        <v>147</v>
      </c>
      <c r="C123" s="13">
        <v>3</v>
      </c>
      <c r="D123" s="13">
        <v>1</v>
      </c>
      <c r="E123" s="14" t="s">
        <v>173</v>
      </c>
      <c r="F123" s="15">
        <v>0.06</v>
      </c>
      <c r="G123" s="16"/>
    </row>
    <row r="124" spans="1:8" x14ac:dyDescent="0.2">
      <c r="A124" s="107" t="s">
        <v>148</v>
      </c>
      <c r="B124" s="22" t="s">
        <v>149</v>
      </c>
      <c r="C124" s="13">
        <v>13</v>
      </c>
      <c r="D124" s="13">
        <v>6</v>
      </c>
      <c r="E124" s="14" t="s">
        <v>306</v>
      </c>
      <c r="F124" s="15">
        <v>0.09</v>
      </c>
      <c r="G124" s="16"/>
    </row>
    <row r="125" spans="1:8" x14ac:dyDescent="0.2">
      <c r="A125" s="106" t="s">
        <v>150</v>
      </c>
      <c r="B125" s="11" t="s">
        <v>151</v>
      </c>
      <c r="C125" s="12">
        <v>5</v>
      </c>
      <c r="D125" s="13">
        <v>1</v>
      </c>
      <c r="E125" s="14" t="s">
        <v>197</v>
      </c>
      <c r="F125" s="15">
        <v>0.05</v>
      </c>
      <c r="G125" s="16"/>
      <c r="H125" s="17"/>
    </row>
    <row r="126" spans="1:8" x14ac:dyDescent="0.2">
      <c r="A126" s="106" t="s">
        <v>152</v>
      </c>
      <c r="B126" s="11" t="s">
        <v>153</v>
      </c>
      <c r="C126" s="12">
        <v>3</v>
      </c>
      <c r="D126" s="13">
        <v>1</v>
      </c>
      <c r="E126" s="14" t="s">
        <v>173</v>
      </c>
      <c r="F126" s="15">
        <v>0.06</v>
      </c>
      <c r="G126" s="16"/>
      <c r="H126" s="17"/>
    </row>
    <row r="127" spans="1:8" x14ac:dyDescent="0.2">
      <c r="A127" s="106" t="s">
        <v>154</v>
      </c>
      <c r="B127" s="11" t="s">
        <v>307</v>
      </c>
      <c r="C127" s="12">
        <v>3</v>
      </c>
      <c r="D127" s="13">
        <v>1</v>
      </c>
      <c r="E127" s="14" t="s">
        <v>173</v>
      </c>
      <c r="F127" s="15">
        <v>0.06</v>
      </c>
      <c r="G127" s="16"/>
      <c r="H127" s="17"/>
    </row>
    <row r="128" spans="1:8" x14ac:dyDescent="0.2">
      <c r="A128" s="106" t="s">
        <v>155</v>
      </c>
      <c r="B128" s="11" t="s">
        <v>308</v>
      </c>
      <c r="C128" s="12">
        <v>16</v>
      </c>
      <c r="D128" s="13">
        <v>7</v>
      </c>
      <c r="E128" s="14" t="s">
        <v>309</v>
      </c>
      <c r="F128" s="15">
        <v>0.08</v>
      </c>
      <c r="G128" s="16"/>
      <c r="H128" s="17"/>
    </row>
    <row r="129" spans="1:8" x14ac:dyDescent="0.2">
      <c r="A129" s="106" t="s">
        <v>156</v>
      </c>
      <c r="B129" s="11" t="s">
        <v>157</v>
      </c>
      <c r="C129" s="12">
        <v>38</v>
      </c>
      <c r="D129" s="13">
        <v>14</v>
      </c>
      <c r="E129" s="14" t="s">
        <v>310</v>
      </c>
      <c r="F129" s="15">
        <v>7.0000000000000007E-2</v>
      </c>
      <c r="G129" s="16"/>
      <c r="H129" s="17"/>
    </row>
    <row r="130" spans="1:8" x14ac:dyDescent="0.2">
      <c r="A130" s="106" t="s">
        <v>89</v>
      </c>
      <c r="B130" s="11" t="s">
        <v>311</v>
      </c>
      <c r="C130" s="12">
        <v>294</v>
      </c>
      <c r="D130" s="13">
        <f>SUM(D124:D129)</f>
        <v>30</v>
      </c>
      <c r="E130" s="14" t="s">
        <v>312</v>
      </c>
      <c r="F130" s="15">
        <v>0.05</v>
      </c>
      <c r="G130" s="16"/>
      <c r="H130" s="17"/>
    </row>
    <row r="131" spans="1:8" x14ac:dyDescent="0.2">
      <c r="A131" s="107" t="s">
        <v>93</v>
      </c>
      <c r="B131" s="22" t="s">
        <v>313</v>
      </c>
      <c r="C131" s="13">
        <v>453</v>
      </c>
      <c r="D131" s="13">
        <f>SUM(D119:D130)</f>
        <v>70</v>
      </c>
      <c r="E131" s="14" t="s">
        <v>314</v>
      </c>
      <c r="F131" s="15">
        <v>0.05</v>
      </c>
      <c r="G131" s="16"/>
    </row>
    <row r="132" spans="1:8" x14ac:dyDescent="0.2">
      <c r="A132" s="106" t="s">
        <v>92</v>
      </c>
      <c r="B132" s="11" t="s">
        <v>315</v>
      </c>
      <c r="C132" s="12">
        <v>350</v>
      </c>
      <c r="D132" s="13">
        <f>SUM(D126:D131)</f>
        <v>123</v>
      </c>
      <c r="E132" s="14" t="s">
        <v>316</v>
      </c>
      <c r="F132" s="15">
        <v>0.09</v>
      </c>
      <c r="G132" s="16"/>
      <c r="H132" s="17"/>
    </row>
    <row r="133" spans="1:8" x14ac:dyDescent="0.2">
      <c r="A133" s="106" t="s">
        <v>96</v>
      </c>
      <c r="B133" s="11" t="s">
        <v>317</v>
      </c>
      <c r="C133" s="12">
        <v>311</v>
      </c>
      <c r="D133" s="13">
        <f>SUM(D126:D132)</f>
        <v>246</v>
      </c>
      <c r="E133" s="14" t="s">
        <v>196</v>
      </c>
      <c r="F133" s="15">
        <v>0.05</v>
      </c>
      <c r="G133" s="16"/>
      <c r="H133" s="17"/>
    </row>
    <row r="134" spans="1:8" x14ac:dyDescent="0.2">
      <c r="A134" s="110"/>
      <c r="B134" s="28"/>
      <c r="C134" s="13">
        <f>SUM(C3:C133)-SUM(C57,C64,C77,C103)</f>
        <v>3236</v>
      </c>
      <c r="D134" s="13">
        <f>SUM(D3:D133)-SUM(D57,D64,D77,D103)</f>
        <v>1474</v>
      </c>
    </row>
  </sheetData>
  <autoFilter ref="A2:J134"/>
  <mergeCells count="1">
    <mergeCell ref="A1:F1"/>
  </mergeCells>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36"/>
  <sheetViews>
    <sheetView topLeftCell="A13" zoomScaleNormal="100" workbookViewId="0">
      <selection activeCell="C24" sqref="C24:D24"/>
    </sheetView>
  </sheetViews>
  <sheetFormatPr defaultRowHeight="15" x14ac:dyDescent="0.25"/>
  <cols>
    <col min="1" max="1" width="5.7109375" style="52" customWidth="1"/>
    <col min="2" max="2" width="27.7109375" style="52" customWidth="1"/>
    <col min="3" max="3" width="52.140625" style="52" customWidth="1"/>
    <col min="4" max="4" width="27.85546875" style="52" customWidth="1"/>
    <col min="5" max="5" width="50" style="52" customWidth="1"/>
    <col min="6" max="16384" width="9.140625" style="52"/>
  </cols>
  <sheetData>
    <row r="1" spans="2:13" s="47" customFormat="1" ht="18.75" customHeight="1" x14ac:dyDescent="0.3">
      <c r="B1" s="212" t="s">
        <v>343</v>
      </c>
      <c r="C1" s="213"/>
      <c r="D1" s="213"/>
      <c r="E1" s="213"/>
      <c r="F1" s="33"/>
      <c r="G1" s="33"/>
      <c r="H1" s="33"/>
      <c r="I1" s="33"/>
      <c r="J1" s="33"/>
      <c r="K1" s="33"/>
      <c r="L1" s="33"/>
      <c r="M1" s="33"/>
    </row>
    <row r="2" spans="2:13" s="47" customFormat="1" ht="15.75" x14ac:dyDescent="0.25">
      <c r="B2" s="49"/>
      <c r="C2" s="50"/>
      <c r="D2" s="51"/>
      <c r="E2" s="33"/>
    </row>
    <row r="3" spans="2:13" ht="45" customHeight="1" x14ac:dyDescent="0.25">
      <c r="B3" s="214" t="s">
        <v>344</v>
      </c>
      <c r="C3" s="214"/>
      <c r="D3" s="214"/>
      <c r="E3" s="214"/>
    </row>
    <row r="5" spans="2:13" ht="30" customHeight="1" x14ac:dyDescent="0.25">
      <c r="B5" s="215" t="s">
        <v>534</v>
      </c>
      <c r="C5" s="215"/>
      <c r="D5" s="215"/>
      <c r="E5" s="215"/>
    </row>
    <row r="6" spans="2:13" x14ac:dyDescent="0.25">
      <c r="B6" s="53"/>
      <c r="D6" s="53"/>
      <c r="E6" s="54"/>
    </row>
    <row r="7" spans="2:13" x14ac:dyDescent="0.25">
      <c r="B7" s="61" t="s">
        <v>347</v>
      </c>
      <c r="C7" s="61" t="s">
        <v>348</v>
      </c>
      <c r="D7" s="61" t="s">
        <v>347</v>
      </c>
      <c r="E7" s="61" t="s">
        <v>349</v>
      </c>
    </row>
    <row r="8" spans="2:13" ht="15" customHeight="1" x14ac:dyDescent="0.25">
      <c r="B8" s="62" t="s">
        <v>628</v>
      </c>
      <c r="C8" s="57" t="s">
        <v>629</v>
      </c>
      <c r="D8" s="63"/>
      <c r="E8" s="63"/>
    </row>
    <row r="9" spans="2:13" ht="15" customHeight="1" x14ac:dyDescent="0.25">
      <c r="B9" s="62">
        <v>42087</v>
      </c>
      <c r="C9" s="175" t="s">
        <v>629</v>
      </c>
      <c r="D9" s="63"/>
      <c r="E9" s="63"/>
    </row>
    <row r="10" spans="2:13" ht="15" customHeight="1" x14ac:dyDescent="0.25">
      <c r="B10" s="62">
        <v>42122</v>
      </c>
      <c r="C10" s="57" t="s">
        <v>663</v>
      </c>
      <c r="D10" s="63"/>
      <c r="E10" s="63"/>
    </row>
    <row r="11" spans="2:13" ht="15" customHeight="1" x14ac:dyDescent="0.25">
      <c r="B11" s="62">
        <v>42124</v>
      </c>
      <c r="C11" s="175" t="s">
        <v>629</v>
      </c>
      <c r="D11" s="63"/>
      <c r="E11" s="63"/>
    </row>
    <row r="12" spans="2:13" ht="15" customHeight="1" x14ac:dyDescent="0.25">
      <c r="B12" s="62">
        <v>42163</v>
      </c>
      <c r="C12" s="175" t="s">
        <v>629</v>
      </c>
      <c r="D12" s="63"/>
      <c r="E12" s="63"/>
    </row>
    <row r="14" spans="2:13" x14ac:dyDescent="0.25">
      <c r="B14" s="55" t="s">
        <v>345</v>
      </c>
      <c r="C14" s="216" t="s">
        <v>346</v>
      </c>
      <c r="D14" s="216"/>
      <c r="E14" s="56" t="s">
        <v>338</v>
      </c>
    </row>
    <row r="15" spans="2:13" ht="15" customHeight="1" x14ac:dyDescent="0.25">
      <c r="B15" s="57" t="s">
        <v>561</v>
      </c>
      <c r="C15" s="211" t="s">
        <v>566</v>
      </c>
      <c r="D15" s="211"/>
      <c r="E15" s="58"/>
    </row>
    <row r="16" spans="2:13" ht="15" customHeight="1" x14ac:dyDescent="0.25">
      <c r="B16" s="57" t="s">
        <v>556</v>
      </c>
      <c r="C16" s="211" t="s">
        <v>557</v>
      </c>
      <c r="D16" s="211"/>
      <c r="E16" s="58"/>
    </row>
    <row r="17" spans="2:5" ht="15" customHeight="1" x14ac:dyDescent="0.25">
      <c r="B17" s="57" t="s">
        <v>630</v>
      </c>
      <c r="C17" s="211" t="s">
        <v>631</v>
      </c>
      <c r="D17" s="211"/>
      <c r="E17" s="58"/>
    </row>
    <row r="18" spans="2:5" ht="15" customHeight="1" x14ac:dyDescent="0.25">
      <c r="B18" s="57" t="s">
        <v>632</v>
      </c>
      <c r="C18" s="211" t="s">
        <v>633</v>
      </c>
      <c r="D18" s="211"/>
      <c r="E18" s="58"/>
    </row>
    <row r="19" spans="2:5" ht="15" customHeight="1" x14ac:dyDescent="0.25">
      <c r="B19" s="57" t="s">
        <v>634</v>
      </c>
      <c r="C19" s="211" t="s">
        <v>635</v>
      </c>
      <c r="D19" s="211"/>
      <c r="E19" s="58"/>
    </row>
    <row r="20" spans="2:5" ht="15" customHeight="1" x14ac:dyDescent="0.25">
      <c r="B20" s="57" t="s">
        <v>636</v>
      </c>
      <c r="C20" s="211" t="s">
        <v>637</v>
      </c>
      <c r="D20" s="211"/>
      <c r="E20" s="58"/>
    </row>
    <row r="21" spans="2:5" ht="15" customHeight="1" x14ac:dyDescent="0.25">
      <c r="B21" s="57"/>
      <c r="C21" s="211"/>
      <c r="D21" s="211"/>
      <c r="E21" s="58"/>
    </row>
    <row r="22" spans="2:5" ht="15" customHeight="1" x14ac:dyDescent="0.25">
      <c r="B22" s="57"/>
      <c r="C22" s="211"/>
      <c r="D22" s="211"/>
      <c r="E22" s="58"/>
    </row>
    <row r="23" spans="2:5" ht="15" customHeight="1" x14ac:dyDescent="0.25">
      <c r="B23" s="57"/>
      <c r="C23" s="211"/>
      <c r="D23" s="211"/>
      <c r="E23" s="58"/>
    </row>
    <row r="24" spans="2:5" ht="15" customHeight="1" x14ac:dyDescent="0.25">
      <c r="B24" s="57" t="s">
        <v>711</v>
      </c>
      <c r="C24" s="211" t="s">
        <v>712</v>
      </c>
      <c r="D24" s="211"/>
      <c r="E24" s="58"/>
    </row>
    <row r="25" spans="2:5" ht="15" customHeight="1" x14ac:dyDescent="0.25">
      <c r="B25" s="57"/>
      <c r="C25" s="211"/>
      <c r="D25" s="211"/>
      <c r="E25" s="58"/>
    </row>
    <row r="26" spans="2:5" ht="15" customHeight="1" x14ac:dyDescent="0.25">
      <c r="B26" s="57"/>
      <c r="C26" s="211"/>
      <c r="D26" s="211"/>
      <c r="E26" s="58"/>
    </row>
    <row r="27" spans="2:5" ht="15" customHeight="1" x14ac:dyDescent="0.25">
      <c r="B27" s="57"/>
      <c r="C27" s="211"/>
      <c r="D27" s="211"/>
      <c r="E27" s="58"/>
    </row>
    <row r="28" spans="2:5" ht="15" customHeight="1" x14ac:dyDescent="0.25">
      <c r="B28" s="57"/>
      <c r="C28" s="211"/>
      <c r="D28" s="211"/>
      <c r="E28" s="58"/>
    </row>
    <row r="29" spans="2:5" ht="15" customHeight="1" x14ac:dyDescent="0.25">
      <c r="B29" s="57"/>
      <c r="C29" s="211"/>
      <c r="D29" s="211"/>
      <c r="E29" s="58"/>
    </row>
    <row r="30" spans="2:5" ht="15" customHeight="1" x14ac:dyDescent="0.25">
      <c r="B30" s="57"/>
      <c r="C30" s="211"/>
      <c r="D30" s="211"/>
      <c r="E30" s="58"/>
    </row>
    <row r="31" spans="2:5" ht="15" customHeight="1" x14ac:dyDescent="0.25">
      <c r="B31" s="57"/>
      <c r="C31" s="211"/>
      <c r="D31" s="211"/>
      <c r="E31" s="58"/>
    </row>
    <row r="32" spans="2:5" ht="15" customHeight="1" x14ac:dyDescent="0.25">
      <c r="B32" s="57"/>
      <c r="C32" s="211"/>
      <c r="D32" s="211"/>
      <c r="E32" s="58"/>
    </row>
    <row r="33" spans="2:5" ht="15" customHeight="1" x14ac:dyDescent="0.25">
      <c r="B33" s="57"/>
      <c r="C33" s="211"/>
      <c r="D33" s="211"/>
      <c r="E33" s="58"/>
    </row>
    <row r="34" spans="2:5" ht="15" customHeight="1" x14ac:dyDescent="0.25">
      <c r="B34" s="57"/>
      <c r="C34" s="211"/>
      <c r="D34" s="211"/>
      <c r="E34" s="58"/>
    </row>
    <row r="35" spans="2:5" ht="15" customHeight="1" x14ac:dyDescent="0.25">
      <c r="B35" s="57"/>
      <c r="C35" s="211"/>
      <c r="D35" s="211"/>
      <c r="E35" s="57"/>
    </row>
    <row r="36" spans="2:5" x14ac:dyDescent="0.25">
      <c r="B36" s="59"/>
      <c r="C36" s="60"/>
      <c r="D36" s="60"/>
      <c r="E36" s="59"/>
    </row>
  </sheetData>
  <mergeCells count="25">
    <mergeCell ref="C35:D35"/>
    <mergeCell ref="C29:D29"/>
    <mergeCell ref="C30:D30"/>
    <mergeCell ref="C31:D31"/>
    <mergeCell ref="C32:D32"/>
    <mergeCell ref="C33:D33"/>
    <mergeCell ref="C34:D34"/>
    <mergeCell ref="C28:D28"/>
    <mergeCell ref="C17:D17"/>
    <mergeCell ref="C18:D18"/>
    <mergeCell ref="C19:D19"/>
    <mergeCell ref="C20:D20"/>
    <mergeCell ref="C21:D21"/>
    <mergeCell ref="C22:D22"/>
    <mergeCell ref="C23:D23"/>
    <mergeCell ref="C24:D24"/>
    <mergeCell ref="C25:D25"/>
    <mergeCell ref="C26:D26"/>
    <mergeCell ref="C27:D27"/>
    <mergeCell ref="C16:D16"/>
    <mergeCell ref="B1:E1"/>
    <mergeCell ref="B3:E3"/>
    <mergeCell ref="B5:E5"/>
    <mergeCell ref="C14:D14"/>
    <mergeCell ref="C15:D15"/>
  </mergeCells>
  <dataValidations count="4">
    <dataValidation allowBlank="1" showInputMessage="1" showErrorMessage="1" promptTitle="Instructions" prompt="Indicate the date of each DCIP planning meeting." sqref="B8:B12"/>
    <dataValidation allowBlank="1" showInputMessage="1" showErrorMessage="1" promptTitle="Instructions" prompt="Indicate the location where this meeting was conducted." sqref="C8:C12"/>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Enter the name of each member of the district's DCIP planning team." sqref="B15:B35"/>
  </dataValidations>
  <pageMargins left="0.45" right="0.45" top="0.5" bottom="0.5" header="0.3" footer="0.05"/>
  <pageSetup scale="80"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34"/>
  <sheetViews>
    <sheetView topLeftCell="A16" zoomScaleNormal="100" workbookViewId="0">
      <selection activeCell="C37" sqref="C37"/>
    </sheetView>
  </sheetViews>
  <sheetFormatPr defaultRowHeight="15.75" x14ac:dyDescent="0.25"/>
  <cols>
    <col min="1" max="1" width="5.7109375" style="48" customWidth="1"/>
    <col min="2" max="2" width="14.7109375" style="48" customWidth="1"/>
    <col min="3" max="3" width="9.85546875" style="48" customWidth="1"/>
    <col min="4" max="4" width="14.7109375" style="48" customWidth="1"/>
    <col min="5" max="5" width="9.85546875" style="48" customWidth="1"/>
    <col min="6" max="6" width="14.7109375" style="48" customWidth="1"/>
    <col min="7" max="7" width="9.85546875" style="48" customWidth="1"/>
    <col min="8" max="8" width="15.28515625" style="48" bestFit="1" customWidth="1"/>
    <col min="9" max="9" width="9.85546875" style="48" customWidth="1"/>
    <col min="10" max="10" width="14.7109375" style="48" customWidth="1"/>
    <col min="11" max="11" width="9.85546875" style="48" customWidth="1"/>
    <col min="12" max="12" width="14.7109375" style="48" customWidth="1"/>
    <col min="13" max="13" width="9.85546875" style="48" customWidth="1"/>
    <col min="14" max="16384" width="9.140625" style="48"/>
  </cols>
  <sheetData>
    <row r="1" spans="2:13" ht="18.75" x14ac:dyDescent="0.3">
      <c r="B1" s="212" t="s">
        <v>350</v>
      </c>
      <c r="C1" s="227"/>
      <c r="D1" s="227"/>
      <c r="E1" s="227"/>
      <c r="F1" s="228"/>
      <c r="G1" s="228"/>
      <c r="H1" s="228"/>
      <c r="I1" s="228"/>
      <c r="J1" s="228"/>
      <c r="K1" s="228"/>
      <c r="L1" s="228"/>
      <c r="M1" s="228"/>
    </row>
    <row r="2" spans="2:13" x14ac:dyDescent="0.25">
      <c r="B2" s="49"/>
      <c r="C2" s="50"/>
      <c r="D2" s="51"/>
      <c r="E2" s="33"/>
    </row>
    <row r="3" spans="2:13" x14ac:dyDescent="0.25">
      <c r="B3" s="229" t="s">
        <v>350</v>
      </c>
      <c r="C3" s="229"/>
      <c r="D3" s="229"/>
      <c r="E3" s="229"/>
      <c r="F3" s="229"/>
      <c r="G3" s="229"/>
      <c r="H3" s="229"/>
      <c r="I3" s="230"/>
      <c r="J3" s="230"/>
      <c r="K3" s="230"/>
      <c r="L3" s="230"/>
      <c r="M3" s="230"/>
    </row>
    <row r="4" spans="2:13" ht="45" customHeight="1" x14ac:dyDescent="0.25">
      <c r="B4" s="64" t="s">
        <v>351</v>
      </c>
      <c r="C4" s="65" t="s">
        <v>587</v>
      </c>
      <c r="D4" s="64" t="s">
        <v>352</v>
      </c>
      <c r="E4" s="65" t="s">
        <v>588</v>
      </c>
      <c r="F4" s="64" t="s">
        <v>353</v>
      </c>
      <c r="G4" s="65" t="s">
        <v>589</v>
      </c>
      <c r="H4" s="64" t="s">
        <v>354</v>
      </c>
      <c r="I4" s="65" t="s">
        <v>590</v>
      </c>
      <c r="J4" s="231"/>
      <c r="K4" s="232"/>
      <c r="L4" s="232"/>
      <c r="M4" s="233"/>
    </row>
    <row r="5" spans="2:13" s="67" customFormat="1" x14ac:dyDescent="0.25">
      <c r="B5" s="66"/>
      <c r="C5" s="66"/>
      <c r="D5" s="66"/>
      <c r="E5" s="66"/>
      <c r="F5" s="66"/>
      <c r="G5" s="66"/>
      <c r="H5" s="66"/>
      <c r="I5" s="66"/>
      <c r="J5" s="66"/>
      <c r="K5" s="66"/>
      <c r="L5" s="66"/>
      <c r="M5" s="66"/>
    </row>
    <row r="6" spans="2:13" x14ac:dyDescent="0.25">
      <c r="B6" s="229" t="s">
        <v>355</v>
      </c>
      <c r="C6" s="229"/>
      <c r="D6" s="229"/>
      <c r="E6" s="229"/>
      <c r="F6" s="229"/>
      <c r="G6" s="229"/>
      <c r="H6" s="229"/>
      <c r="I6" s="230"/>
      <c r="J6" s="230"/>
      <c r="K6" s="230"/>
      <c r="L6" s="230"/>
      <c r="M6" s="230"/>
    </row>
    <row r="7" spans="2:13" ht="45" x14ac:dyDescent="0.25">
      <c r="B7" s="64" t="s">
        <v>356</v>
      </c>
      <c r="C7" s="65" t="s">
        <v>591</v>
      </c>
      <c r="D7" s="64" t="s">
        <v>357</v>
      </c>
      <c r="E7" s="65" t="s">
        <v>592</v>
      </c>
      <c r="F7" s="64" t="s">
        <v>358</v>
      </c>
      <c r="G7" s="65" t="s">
        <v>593</v>
      </c>
      <c r="H7" s="68" t="s">
        <v>359</v>
      </c>
      <c r="I7" s="65" t="s">
        <v>594</v>
      </c>
      <c r="J7" s="64" t="s">
        <v>360</v>
      </c>
      <c r="K7" s="65" t="s">
        <v>595</v>
      </c>
      <c r="L7" s="64" t="s">
        <v>361</v>
      </c>
      <c r="M7" s="65" t="s">
        <v>594</v>
      </c>
    </row>
    <row r="8" spans="2:13" s="67" customFormat="1" x14ac:dyDescent="0.25">
      <c r="B8" s="66"/>
      <c r="C8" s="66"/>
      <c r="D8" s="66"/>
      <c r="E8" s="66"/>
      <c r="F8" s="66"/>
      <c r="G8" s="66"/>
      <c r="H8" s="66"/>
      <c r="I8" s="66"/>
      <c r="J8" s="66"/>
      <c r="K8" s="66"/>
      <c r="L8" s="66"/>
      <c r="M8" s="66"/>
    </row>
    <row r="9" spans="2:13" x14ac:dyDescent="0.25">
      <c r="B9" s="229" t="s">
        <v>362</v>
      </c>
      <c r="C9" s="229"/>
      <c r="D9" s="229"/>
      <c r="E9" s="229"/>
      <c r="F9" s="229"/>
      <c r="G9" s="229"/>
      <c r="H9" s="229"/>
      <c r="I9" s="230"/>
      <c r="J9" s="230"/>
      <c r="K9" s="230"/>
      <c r="L9" s="230"/>
      <c r="M9" s="230"/>
    </row>
    <row r="10" spans="2:13" ht="60" x14ac:dyDescent="0.25">
      <c r="B10" s="64" t="s">
        <v>363</v>
      </c>
      <c r="C10" s="65" t="s">
        <v>596</v>
      </c>
      <c r="D10" s="64" t="s">
        <v>364</v>
      </c>
      <c r="E10" s="65" t="s">
        <v>597</v>
      </c>
      <c r="F10" s="64" t="s">
        <v>365</v>
      </c>
      <c r="G10" s="65" t="s">
        <v>591</v>
      </c>
      <c r="H10" s="64" t="s">
        <v>366</v>
      </c>
      <c r="I10" s="69">
        <f>C10+E10+G10</f>
        <v>7</v>
      </c>
      <c r="J10" s="64" t="s">
        <v>535</v>
      </c>
      <c r="K10" s="65" t="s">
        <v>302</v>
      </c>
      <c r="L10" s="64" t="s">
        <v>536</v>
      </c>
      <c r="M10" s="65" t="s">
        <v>591</v>
      </c>
    </row>
    <row r="11" spans="2:13" s="67" customFormat="1" x14ac:dyDescent="0.25">
      <c r="B11" s="66"/>
      <c r="C11" s="66"/>
      <c r="D11" s="66"/>
      <c r="E11" s="66"/>
      <c r="F11" s="66"/>
      <c r="G11" s="66"/>
      <c r="H11" s="66"/>
      <c r="I11" s="66"/>
      <c r="J11" s="66"/>
      <c r="K11" s="66"/>
      <c r="L11" s="66"/>
      <c r="M11" s="66"/>
    </row>
    <row r="12" spans="2:13" x14ac:dyDescent="0.25">
      <c r="B12" s="224" t="s">
        <v>367</v>
      </c>
      <c r="C12" s="225"/>
      <c r="D12" s="225"/>
      <c r="E12" s="225"/>
      <c r="F12" s="226"/>
      <c r="G12" s="226"/>
      <c r="H12" s="226"/>
      <c r="I12" s="226"/>
      <c r="J12" s="226"/>
      <c r="K12" s="226"/>
      <c r="L12" s="226"/>
      <c r="M12" s="226"/>
    </row>
    <row r="13" spans="2:13" ht="15.75" customHeight="1" x14ac:dyDescent="0.25">
      <c r="B13" s="217"/>
      <c r="C13" s="218"/>
      <c r="D13" s="220" t="s">
        <v>368</v>
      </c>
      <c r="E13" s="218"/>
      <c r="F13" s="218"/>
      <c r="G13" s="218"/>
      <c r="H13" s="217" t="s">
        <v>563</v>
      </c>
      <c r="I13" s="218"/>
      <c r="J13" s="220" t="s">
        <v>369</v>
      </c>
      <c r="K13" s="218"/>
      <c r="L13" s="218"/>
      <c r="M13" s="218"/>
    </row>
    <row r="14" spans="2:13" ht="15.75" customHeight="1" x14ac:dyDescent="0.25">
      <c r="B14" s="217" t="s">
        <v>563</v>
      </c>
      <c r="C14" s="218"/>
      <c r="D14" s="220" t="s">
        <v>370</v>
      </c>
      <c r="E14" s="218"/>
      <c r="F14" s="218"/>
      <c r="G14" s="218"/>
      <c r="H14" s="217"/>
      <c r="I14" s="218"/>
      <c r="J14" s="220" t="s">
        <v>371</v>
      </c>
      <c r="K14" s="218"/>
      <c r="L14" s="218"/>
      <c r="M14" s="218"/>
    </row>
    <row r="15" spans="2:13" ht="15.75" customHeight="1" x14ac:dyDescent="0.25">
      <c r="B15" s="217" t="s">
        <v>563</v>
      </c>
      <c r="C15" s="218"/>
      <c r="D15" s="220" t="s">
        <v>372</v>
      </c>
      <c r="E15" s="218"/>
      <c r="F15" s="218"/>
      <c r="G15" s="218"/>
      <c r="H15" s="217"/>
      <c r="I15" s="218"/>
      <c r="J15" s="220" t="s">
        <v>373</v>
      </c>
      <c r="K15" s="218"/>
      <c r="L15" s="218"/>
      <c r="M15" s="218"/>
    </row>
    <row r="16" spans="2:13" x14ac:dyDescent="0.25">
      <c r="B16" s="217" t="s">
        <v>563</v>
      </c>
      <c r="C16" s="218"/>
      <c r="D16" s="220" t="s">
        <v>374</v>
      </c>
      <c r="E16" s="218"/>
      <c r="F16" s="218"/>
      <c r="G16" s="218"/>
      <c r="H16" s="217" t="s">
        <v>563</v>
      </c>
      <c r="I16" s="218"/>
      <c r="J16" s="220" t="s">
        <v>375</v>
      </c>
      <c r="K16" s="218"/>
      <c r="L16" s="218"/>
      <c r="M16" s="218"/>
    </row>
    <row r="17" spans="2:13" ht="15.75" customHeight="1" x14ac:dyDescent="0.25">
      <c r="B17" s="217" t="s">
        <v>563</v>
      </c>
      <c r="C17" s="218"/>
      <c r="D17" s="220" t="s">
        <v>376</v>
      </c>
      <c r="E17" s="218"/>
      <c r="F17" s="218"/>
      <c r="G17" s="218"/>
      <c r="H17" s="217"/>
      <c r="I17" s="218"/>
      <c r="J17" s="220"/>
      <c r="K17" s="218"/>
      <c r="L17" s="218"/>
      <c r="M17" s="218"/>
    </row>
    <row r="18" spans="2:13" s="67" customFormat="1" x14ac:dyDescent="0.25">
      <c r="B18" s="70"/>
      <c r="C18" s="70"/>
      <c r="D18" s="70"/>
      <c r="E18" s="70"/>
    </row>
    <row r="19" spans="2:13" ht="15.75" customHeight="1" x14ac:dyDescent="0.25">
      <c r="B19" s="221" t="s">
        <v>377</v>
      </c>
      <c r="C19" s="222"/>
      <c r="D19" s="222"/>
      <c r="E19" s="222"/>
      <c r="F19" s="223"/>
      <c r="G19" s="223"/>
      <c r="H19" s="223"/>
      <c r="I19" s="223"/>
      <c r="J19" s="223"/>
      <c r="K19" s="223"/>
      <c r="L19" s="223"/>
      <c r="M19" s="223"/>
    </row>
    <row r="20" spans="2:13" x14ac:dyDescent="0.25">
      <c r="B20" s="217"/>
      <c r="C20" s="218"/>
      <c r="D20" s="220" t="s">
        <v>368</v>
      </c>
      <c r="E20" s="218"/>
      <c r="F20" s="218"/>
      <c r="G20" s="218"/>
      <c r="H20" s="217" t="s">
        <v>563</v>
      </c>
      <c r="I20" s="218"/>
      <c r="J20" s="220" t="s">
        <v>369</v>
      </c>
      <c r="K20" s="218"/>
      <c r="L20" s="218"/>
      <c r="M20" s="218"/>
    </row>
    <row r="21" spans="2:13" x14ac:dyDescent="0.25">
      <c r="B21" s="217" t="s">
        <v>563</v>
      </c>
      <c r="C21" s="218"/>
      <c r="D21" s="220" t="s">
        <v>370</v>
      </c>
      <c r="E21" s="218"/>
      <c r="F21" s="218"/>
      <c r="G21" s="218"/>
      <c r="H21" s="217"/>
      <c r="I21" s="218"/>
      <c r="J21" s="220" t="s">
        <v>371</v>
      </c>
      <c r="K21" s="218"/>
      <c r="L21" s="218"/>
      <c r="M21" s="218"/>
    </row>
    <row r="22" spans="2:13" x14ac:dyDescent="0.25">
      <c r="B22" s="217"/>
      <c r="C22" s="218"/>
      <c r="D22" s="220" t="s">
        <v>372</v>
      </c>
      <c r="E22" s="218"/>
      <c r="F22" s="218"/>
      <c r="G22" s="218"/>
      <c r="H22" s="217"/>
      <c r="I22" s="218"/>
      <c r="J22" s="220" t="s">
        <v>373</v>
      </c>
      <c r="K22" s="218"/>
      <c r="L22" s="218"/>
      <c r="M22" s="218"/>
    </row>
    <row r="23" spans="2:13" x14ac:dyDescent="0.25">
      <c r="B23" s="217" t="s">
        <v>563</v>
      </c>
      <c r="C23" s="218"/>
      <c r="D23" s="220" t="s">
        <v>374</v>
      </c>
      <c r="E23" s="218"/>
      <c r="F23" s="218"/>
      <c r="G23" s="218"/>
      <c r="H23" s="217" t="s">
        <v>563</v>
      </c>
      <c r="I23" s="218"/>
      <c r="J23" s="220" t="s">
        <v>375</v>
      </c>
      <c r="K23" s="218"/>
      <c r="L23" s="218"/>
      <c r="M23" s="218"/>
    </row>
    <row r="24" spans="2:13" x14ac:dyDescent="0.25">
      <c r="B24" s="217" t="s">
        <v>563</v>
      </c>
      <c r="C24" s="218"/>
      <c r="D24" s="220" t="s">
        <v>376</v>
      </c>
      <c r="E24" s="218"/>
      <c r="F24" s="218"/>
      <c r="G24" s="218"/>
      <c r="H24" s="217"/>
      <c r="I24" s="218"/>
      <c r="J24" s="220"/>
      <c r="K24" s="218"/>
      <c r="L24" s="218"/>
      <c r="M24" s="218"/>
    </row>
    <row r="25" spans="2:13" s="67" customFormat="1" x14ac:dyDescent="0.25">
      <c r="B25" s="66"/>
      <c r="C25" s="66"/>
      <c r="D25" s="66"/>
      <c r="E25" s="66"/>
    </row>
    <row r="26" spans="2:13" ht="15.75" customHeight="1" x14ac:dyDescent="0.25">
      <c r="B26" s="221" t="s">
        <v>378</v>
      </c>
      <c r="C26" s="222"/>
      <c r="D26" s="222"/>
      <c r="E26" s="222"/>
      <c r="F26" s="223"/>
      <c r="G26" s="223"/>
      <c r="H26" s="223"/>
      <c r="I26" s="223"/>
      <c r="J26" s="223"/>
      <c r="K26" s="223"/>
      <c r="L26" s="223"/>
      <c r="M26" s="223"/>
    </row>
    <row r="27" spans="2:13" x14ac:dyDescent="0.25">
      <c r="B27" s="217"/>
      <c r="C27" s="218"/>
      <c r="D27" s="220" t="s">
        <v>368</v>
      </c>
      <c r="E27" s="218"/>
      <c r="F27" s="218"/>
      <c r="G27" s="218"/>
      <c r="H27" s="217" t="s">
        <v>563</v>
      </c>
      <c r="I27" s="218"/>
      <c r="J27" s="220" t="s">
        <v>369</v>
      </c>
      <c r="K27" s="218"/>
      <c r="L27" s="218"/>
      <c r="M27" s="218"/>
    </row>
    <row r="28" spans="2:13" x14ac:dyDescent="0.25">
      <c r="B28" s="217" t="s">
        <v>563</v>
      </c>
      <c r="C28" s="218"/>
      <c r="D28" s="220" t="s">
        <v>370</v>
      </c>
      <c r="E28" s="218"/>
      <c r="F28" s="218"/>
      <c r="G28" s="218"/>
      <c r="H28" s="217"/>
      <c r="I28" s="218"/>
      <c r="J28" s="220" t="s">
        <v>371</v>
      </c>
      <c r="K28" s="218"/>
      <c r="L28" s="218"/>
      <c r="M28" s="218"/>
    </row>
    <row r="29" spans="2:13" x14ac:dyDescent="0.25">
      <c r="B29" s="217" t="s">
        <v>563</v>
      </c>
      <c r="C29" s="218"/>
      <c r="D29" s="220" t="s">
        <v>372</v>
      </c>
      <c r="E29" s="218"/>
      <c r="F29" s="218"/>
      <c r="G29" s="218"/>
      <c r="H29" s="217"/>
      <c r="I29" s="218"/>
      <c r="J29" s="220" t="s">
        <v>373</v>
      </c>
      <c r="K29" s="218"/>
      <c r="L29" s="218"/>
      <c r="M29" s="218"/>
    </row>
    <row r="30" spans="2:13" x14ac:dyDescent="0.25">
      <c r="B30" s="217" t="s">
        <v>563</v>
      </c>
      <c r="C30" s="218"/>
      <c r="D30" s="220" t="s">
        <v>374</v>
      </c>
      <c r="E30" s="218"/>
      <c r="F30" s="218"/>
      <c r="G30" s="218"/>
      <c r="H30" s="217" t="s">
        <v>563</v>
      </c>
      <c r="I30" s="218"/>
      <c r="J30" s="220" t="s">
        <v>375</v>
      </c>
      <c r="K30" s="218"/>
      <c r="L30" s="218"/>
      <c r="M30" s="218"/>
    </row>
    <row r="31" spans="2:13" x14ac:dyDescent="0.25">
      <c r="B31" s="217" t="s">
        <v>563</v>
      </c>
      <c r="C31" s="218"/>
      <c r="D31" s="220" t="s">
        <v>376</v>
      </c>
      <c r="E31" s="218"/>
      <c r="F31" s="218"/>
      <c r="G31" s="218"/>
      <c r="H31" s="217"/>
      <c r="I31" s="218"/>
      <c r="J31" s="220"/>
      <c r="K31" s="218"/>
      <c r="L31" s="218"/>
      <c r="M31" s="218"/>
    </row>
    <row r="32" spans="2:13" s="67" customFormat="1" x14ac:dyDescent="0.25">
      <c r="B32" s="71"/>
      <c r="C32" s="72"/>
      <c r="D32" s="73"/>
      <c r="E32" s="72"/>
      <c r="F32" s="72"/>
      <c r="G32" s="72"/>
      <c r="H32" s="74"/>
      <c r="I32" s="72"/>
      <c r="J32" s="73"/>
      <c r="K32" s="72"/>
      <c r="L32" s="72"/>
      <c r="M32" s="72"/>
    </row>
    <row r="33" spans="2:13" ht="15.75" customHeight="1" x14ac:dyDescent="0.25">
      <c r="B33" s="221" t="s">
        <v>379</v>
      </c>
      <c r="C33" s="222"/>
      <c r="D33" s="222"/>
      <c r="E33" s="222"/>
      <c r="F33" s="223"/>
      <c r="G33" s="223"/>
      <c r="H33" s="223"/>
      <c r="I33" s="223"/>
      <c r="J33" s="223"/>
      <c r="K33" s="223"/>
      <c r="L33" s="223"/>
      <c r="M33" s="223"/>
    </row>
    <row r="34" spans="2:13" x14ac:dyDescent="0.25">
      <c r="B34" s="217" t="s">
        <v>563</v>
      </c>
      <c r="C34" s="218"/>
      <c r="D34" s="219" t="s">
        <v>375</v>
      </c>
      <c r="E34" s="205"/>
      <c r="F34" s="205"/>
      <c r="G34" s="205"/>
      <c r="H34" s="205"/>
      <c r="I34" s="205"/>
      <c r="J34" s="205"/>
      <c r="K34" s="205"/>
      <c r="L34" s="205"/>
      <c r="M34" s="206"/>
    </row>
  </sheetData>
  <mergeCells count="71">
    <mergeCell ref="B1:M1"/>
    <mergeCell ref="B3:M3"/>
    <mergeCell ref="J4:M4"/>
    <mergeCell ref="B6:M6"/>
    <mergeCell ref="B9:M9"/>
    <mergeCell ref="B15:C15"/>
    <mergeCell ref="D15:G15"/>
    <mergeCell ref="H15:I15"/>
    <mergeCell ref="J15:M15"/>
    <mergeCell ref="B12:M12"/>
    <mergeCell ref="B13:C13"/>
    <mergeCell ref="D13:G13"/>
    <mergeCell ref="H13:I13"/>
    <mergeCell ref="J13:M13"/>
    <mergeCell ref="B14:C14"/>
    <mergeCell ref="D14:G14"/>
    <mergeCell ref="H14:I14"/>
    <mergeCell ref="J14:M14"/>
    <mergeCell ref="B16:C16"/>
    <mergeCell ref="D16:G16"/>
    <mergeCell ref="H16:I16"/>
    <mergeCell ref="J16:M16"/>
    <mergeCell ref="B19:M19"/>
    <mergeCell ref="B17:C17"/>
    <mergeCell ref="D17:G17"/>
    <mergeCell ref="H17:I17"/>
    <mergeCell ref="J17:M17"/>
    <mergeCell ref="B21:C21"/>
    <mergeCell ref="D21:G21"/>
    <mergeCell ref="H21:I21"/>
    <mergeCell ref="J21:M21"/>
    <mergeCell ref="B20:C20"/>
    <mergeCell ref="D20:G20"/>
    <mergeCell ref="H20:I20"/>
    <mergeCell ref="J20:M20"/>
    <mergeCell ref="B22:C22"/>
    <mergeCell ref="D22:G22"/>
    <mergeCell ref="H22:I22"/>
    <mergeCell ref="J22:M22"/>
    <mergeCell ref="B28:C28"/>
    <mergeCell ref="D28:G28"/>
    <mergeCell ref="H28:I28"/>
    <mergeCell ref="J28:M28"/>
    <mergeCell ref="B23:C23"/>
    <mergeCell ref="D23:G23"/>
    <mergeCell ref="H23:I23"/>
    <mergeCell ref="J23:M23"/>
    <mergeCell ref="B24:C24"/>
    <mergeCell ref="D24:G24"/>
    <mergeCell ref="H24:I24"/>
    <mergeCell ref="J24:M24"/>
    <mergeCell ref="B26:M26"/>
    <mergeCell ref="B27:C27"/>
    <mergeCell ref="D27:G27"/>
    <mergeCell ref="H27:I27"/>
    <mergeCell ref="J27:M27"/>
    <mergeCell ref="B34:C34"/>
    <mergeCell ref="D34:M34"/>
    <mergeCell ref="B29:C29"/>
    <mergeCell ref="D29:G29"/>
    <mergeCell ref="H29:I29"/>
    <mergeCell ref="J29:M29"/>
    <mergeCell ref="B30:C30"/>
    <mergeCell ref="D30:G30"/>
    <mergeCell ref="H30:I30"/>
    <mergeCell ref="J30:M30"/>
    <mergeCell ref="B31:C31"/>
    <mergeCell ref="D31:G31"/>
    <mergeCell ref="H31:I31"/>
    <mergeCell ref="J31:M31"/>
    <mergeCell ref="B33:M33"/>
  </mergeCells>
  <printOptions horizontalCentered="1"/>
  <pageMargins left="0.45" right="0.45" top="0.5" bottom="0.5" header="0.3" footer="0.05"/>
  <pageSetup scale="80" orientation="landscape" r:id="rId1"/>
  <headerFooter>
    <oddFooter>&amp;R&amp;P</oddFooter>
  </headerFooter>
  <rowBreaks count="1" manualBreakCount="1">
    <brk id="34"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89"/>
  <sheetViews>
    <sheetView topLeftCell="A4" zoomScaleNormal="100" workbookViewId="0">
      <selection activeCell="C82" sqref="C82"/>
    </sheetView>
  </sheetViews>
  <sheetFormatPr defaultRowHeight="15" x14ac:dyDescent="0.25"/>
  <cols>
    <col min="1" max="1" width="5.5703125" style="118" customWidth="1"/>
    <col min="2" max="2" width="3.42578125" style="120" customWidth="1"/>
    <col min="3" max="3" width="150.7109375" style="118" customWidth="1"/>
    <col min="4" max="16384" width="9.140625" style="118"/>
  </cols>
  <sheetData>
    <row r="1" spans="2:3" s="119" customFormat="1" ht="18.75" x14ac:dyDescent="0.3">
      <c r="B1" s="121"/>
      <c r="C1" s="117" t="s">
        <v>421</v>
      </c>
    </row>
    <row r="2" spans="2:3" ht="12" customHeight="1" x14ac:dyDescent="0.3">
      <c r="C2" s="86"/>
    </row>
    <row r="3" spans="2:3" s="75" customFormat="1" ht="45" x14ac:dyDescent="0.25">
      <c r="C3" s="75" t="s">
        <v>380</v>
      </c>
    </row>
    <row r="4" spans="2:3" s="75" customFormat="1" x14ac:dyDescent="0.25"/>
    <row r="5" spans="2:3" s="75" customFormat="1" ht="30" x14ac:dyDescent="0.25">
      <c r="C5" s="75" t="s">
        <v>431</v>
      </c>
    </row>
    <row r="6" spans="2:3" s="75" customFormat="1" x14ac:dyDescent="0.25"/>
    <row r="7" spans="2:3" s="75" customFormat="1" x14ac:dyDescent="0.25">
      <c r="B7" s="234" t="s">
        <v>537</v>
      </c>
      <c r="C7" s="235"/>
    </row>
    <row r="8" spans="2:3" s="75" customFormat="1" x14ac:dyDescent="0.25">
      <c r="B8" s="124"/>
      <c r="C8" t="s">
        <v>432</v>
      </c>
    </row>
    <row r="9" spans="2:3" s="75" customFormat="1" x14ac:dyDescent="0.25">
      <c r="B9" s="124"/>
      <c r="C9" t="s">
        <v>433</v>
      </c>
    </row>
    <row r="10" spans="2:3" s="75" customFormat="1" x14ac:dyDescent="0.25">
      <c r="B10" s="124" t="s">
        <v>563</v>
      </c>
      <c r="C10" t="s">
        <v>434</v>
      </c>
    </row>
    <row r="11" spans="2:3" s="75" customFormat="1" x14ac:dyDescent="0.25">
      <c r="B11" s="124"/>
      <c r="C11" t="s">
        <v>435</v>
      </c>
    </row>
    <row r="12" spans="2:3" s="77" customFormat="1" x14ac:dyDescent="0.25">
      <c r="C12" s="78"/>
    </row>
    <row r="13" spans="2:3" s="75" customFormat="1" x14ac:dyDescent="0.25">
      <c r="B13" s="234" t="s">
        <v>538</v>
      </c>
      <c r="C13" s="235"/>
    </row>
    <row r="14" spans="2:3" s="75" customFormat="1" x14ac:dyDescent="0.25">
      <c r="B14" s="125"/>
      <c r="C14" t="s">
        <v>436</v>
      </c>
    </row>
    <row r="15" spans="2:3" s="75" customFormat="1" x14ac:dyDescent="0.25">
      <c r="B15" s="125"/>
      <c r="C15" t="s">
        <v>437</v>
      </c>
    </row>
    <row r="16" spans="2:3" s="75" customFormat="1" x14ac:dyDescent="0.25">
      <c r="B16" s="125" t="s">
        <v>563</v>
      </c>
      <c r="C16" t="s">
        <v>438</v>
      </c>
    </row>
    <row r="17" spans="2:3" s="75" customFormat="1" x14ac:dyDescent="0.25">
      <c r="B17" s="125"/>
      <c r="C17" t="s">
        <v>439</v>
      </c>
    </row>
    <row r="18" spans="2:3" s="77" customFormat="1" x14ac:dyDescent="0.25">
      <c r="C18" s="78"/>
    </row>
    <row r="19" spans="2:3" s="77" customFormat="1" ht="30" customHeight="1" x14ac:dyDescent="0.25">
      <c r="B19" s="236" t="s">
        <v>539</v>
      </c>
      <c r="C19" s="235"/>
    </row>
    <row r="20" spans="2:3" s="75" customFormat="1" x14ac:dyDescent="0.25">
      <c r="B20" s="125"/>
      <c r="C20" s="122" t="s">
        <v>440</v>
      </c>
    </row>
    <row r="21" spans="2:3" s="75" customFormat="1" x14ac:dyDescent="0.25">
      <c r="B21" s="125" t="s">
        <v>563</v>
      </c>
      <c r="C21" s="122" t="s">
        <v>441</v>
      </c>
    </row>
    <row r="22" spans="2:3" s="75" customFormat="1" x14ac:dyDescent="0.25">
      <c r="B22" s="125"/>
      <c r="C22" s="122" t="s">
        <v>442</v>
      </c>
    </row>
    <row r="23" spans="2:3" s="75" customFormat="1" x14ac:dyDescent="0.25">
      <c r="B23" s="125"/>
      <c r="C23" s="122" t="s">
        <v>443</v>
      </c>
    </row>
    <row r="24" spans="2:3" s="77" customFormat="1" x14ac:dyDescent="0.25">
      <c r="C24" s="78"/>
    </row>
    <row r="25" spans="2:3" s="75" customFormat="1" x14ac:dyDescent="0.25">
      <c r="B25" s="234" t="s">
        <v>540</v>
      </c>
      <c r="C25" s="235"/>
    </row>
    <row r="26" spans="2:3" s="75" customFormat="1" x14ac:dyDescent="0.25">
      <c r="B26" s="125"/>
      <c r="C26" s="122" t="s">
        <v>444</v>
      </c>
    </row>
    <row r="27" spans="2:3" s="75" customFormat="1" x14ac:dyDescent="0.25">
      <c r="B27" s="125" t="s">
        <v>563</v>
      </c>
      <c r="C27" s="122" t="s">
        <v>445</v>
      </c>
    </row>
    <row r="28" spans="2:3" s="75" customFormat="1" x14ac:dyDescent="0.25">
      <c r="B28" s="125"/>
      <c r="C28" s="122" t="s">
        <v>446</v>
      </c>
    </row>
    <row r="29" spans="2:3" s="75" customFormat="1" x14ac:dyDescent="0.25">
      <c r="B29" s="125"/>
      <c r="C29" s="122" t="s">
        <v>447</v>
      </c>
    </row>
    <row r="30" spans="2:3" s="77" customFormat="1" x14ac:dyDescent="0.25">
      <c r="C30" s="78"/>
    </row>
    <row r="31" spans="2:3" s="75" customFormat="1" ht="30" customHeight="1" x14ac:dyDescent="0.25">
      <c r="B31" s="234" t="s">
        <v>541</v>
      </c>
      <c r="C31" s="235"/>
    </row>
    <row r="32" spans="2:3" s="75" customFormat="1" x14ac:dyDescent="0.25">
      <c r="B32" s="125"/>
      <c r="C32" t="s">
        <v>448</v>
      </c>
    </row>
    <row r="33" spans="2:3" s="75" customFormat="1" x14ac:dyDescent="0.25">
      <c r="B33" s="125" t="s">
        <v>563</v>
      </c>
      <c r="C33" t="s">
        <v>449</v>
      </c>
    </row>
    <row r="34" spans="2:3" s="75" customFormat="1" x14ac:dyDescent="0.25">
      <c r="B34" s="125"/>
      <c r="C34" t="s">
        <v>450</v>
      </c>
    </row>
    <row r="35" spans="2:3" s="75" customFormat="1" x14ac:dyDescent="0.25">
      <c r="B35" s="125"/>
      <c r="C35" t="s">
        <v>451</v>
      </c>
    </row>
    <row r="36" spans="2:3" s="77" customFormat="1" x14ac:dyDescent="0.25">
      <c r="C36" s="78"/>
    </row>
    <row r="37" spans="2:3" s="75" customFormat="1" x14ac:dyDescent="0.25">
      <c r="B37" s="234" t="s">
        <v>542</v>
      </c>
      <c r="C37" s="235"/>
    </row>
    <row r="38" spans="2:3" s="75" customFormat="1" x14ac:dyDescent="0.25">
      <c r="B38" s="124" t="s">
        <v>563</v>
      </c>
      <c r="C38" s="122" t="s">
        <v>452</v>
      </c>
    </row>
    <row r="39" spans="2:3" s="75" customFormat="1" x14ac:dyDescent="0.25">
      <c r="B39" s="124" t="s">
        <v>563</v>
      </c>
      <c r="C39" s="122" t="s">
        <v>453</v>
      </c>
    </row>
    <row r="40" spans="2:3" s="75" customFormat="1" x14ac:dyDescent="0.25">
      <c r="B40" s="124"/>
      <c r="C40" s="122" t="s">
        <v>454</v>
      </c>
    </row>
    <row r="41" spans="2:3" s="75" customFormat="1" x14ac:dyDescent="0.25">
      <c r="B41" s="124"/>
      <c r="C41" s="122" t="s">
        <v>455</v>
      </c>
    </row>
    <row r="42" spans="2:3" s="75" customFormat="1" x14ac:dyDescent="0.25">
      <c r="B42" s="123"/>
      <c r="C42" s="122" t="s">
        <v>456</v>
      </c>
    </row>
    <row r="43" spans="2:3" s="75" customFormat="1" x14ac:dyDescent="0.25">
      <c r="B43" s="123"/>
      <c r="C43" s="122" t="s">
        <v>457</v>
      </c>
    </row>
    <row r="44" spans="2:3" s="77" customFormat="1" x14ac:dyDescent="0.25">
      <c r="C44" s="78"/>
    </row>
    <row r="45" spans="2:3" s="75" customFormat="1" x14ac:dyDescent="0.25">
      <c r="B45" s="234" t="s">
        <v>543</v>
      </c>
      <c r="C45" s="235"/>
    </row>
    <row r="46" spans="2:3" s="75" customFormat="1" x14ac:dyDescent="0.25">
      <c r="B46" s="124"/>
      <c r="C46" s="122" t="s">
        <v>452</v>
      </c>
    </row>
    <row r="47" spans="2:3" s="75" customFormat="1" x14ac:dyDescent="0.25">
      <c r="B47" s="124" t="s">
        <v>563</v>
      </c>
      <c r="C47" s="122" t="s">
        <v>453</v>
      </c>
    </row>
    <row r="48" spans="2:3" s="75" customFormat="1" x14ac:dyDescent="0.25">
      <c r="B48" s="124"/>
      <c r="C48" s="122" t="s">
        <v>454</v>
      </c>
    </row>
    <row r="49" spans="2:3" s="75" customFormat="1" x14ac:dyDescent="0.25">
      <c r="B49" s="124"/>
      <c r="C49" s="122" t="s">
        <v>455</v>
      </c>
    </row>
    <row r="50" spans="2:3" s="75" customFormat="1" x14ac:dyDescent="0.25">
      <c r="B50" s="123"/>
      <c r="C50" s="122" t="s">
        <v>456</v>
      </c>
    </row>
    <row r="51" spans="2:3" s="75" customFormat="1" x14ac:dyDescent="0.25">
      <c r="B51" s="123"/>
      <c r="C51" s="122" t="s">
        <v>457</v>
      </c>
    </row>
    <row r="52" spans="2:3" s="77" customFormat="1" x14ac:dyDescent="0.25">
      <c r="C52" s="78"/>
    </row>
    <row r="53" spans="2:3" s="77" customFormat="1" ht="15" customHeight="1" x14ac:dyDescent="0.25">
      <c r="C53" s="78" t="s">
        <v>381</v>
      </c>
    </row>
    <row r="54" spans="2:3" s="77" customFormat="1" x14ac:dyDescent="0.25">
      <c r="C54" s="78"/>
    </row>
    <row r="55" spans="2:3" s="75" customFormat="1" ht="30" x14ac:dyDescent="0.25">
      <c r="C55" s="79" t="s">
        <v>509</v>
      </c>
    </row>
    <row r="56" spans="2:3" s="77" customFormat="1" ht="30" x14ac:dyDescent="0.25">
      <c r="C56" s="76" t="s">
        <v>713</v>
      </c>
    </row>
    <row r="57" spans="2:3" s="77" customFormat="1" x14ac:dyDescent="0.25">
      <c r="C57" s="80"/>
    </row>
    <row r="58" spans="2:3" s="75" customFormat="1" ht="30" x14ac:dyDescent="0.25">
      <c r="C58" s="79" t="s">
        <v>510</v>
      </c>
    </row>
    <row r="59" spans="2:3" s="77" customFormat="1" ht="30" x14ac:dyDescent="0.25">
      <c r="C59" s="76" t="s">
        <v>714</v>
      </c>
    </row>
    <row r="60" spans="2:3" s="77" customFormat="1" x14ac:dyDescent="0.25">
      <c r="C60" s="80"/>
    </row>
    <row r="61" spans="2:3" s="75" customFormat="1" ht="15" customHeight="1" x14ac:dyDescent="0.25">
      <c r="C61" s="81" t="s">
        <v>382</v>
      </c>
    </row>
    <row r="62" spans="2:3" ht="18.75" x14ac:dyDescent="0.3">
      <c r="C62" s="86"/>
    </row>
    <row r="63" spans="2:3" s="77" customFormat="1" x14ac:dyDescent="0.25">
      <c r="C63" s="82" t="s">
        <v>522</v>
      </c>
    </row>
    <row r="64" spans="2:3" s="77" customFormat="1" ht="30" x14ac:dyDescent="0.25">
      <c r="C64" s="76" t="s">
        <v>715</v>
      </c>
    </row>
    <row r="65" spans="3:3" s="75" customFormat="1" x14ac:dyDescent="0.25">
      <c r="C65" s="83"/>
    </row>
    <row r="66" spans="3:3" s="77" customFormat="1" x14ac:dyDescent="0.25">
      <c r="C66" s="82" t="s">
        <v>384</v>
      </c>
    </row>
    <row r="67" spans="3:3" s="77" customFormat="1" ht="45" x14ac:dyDescent="0.25">
      <c r="C67" s="76" t="s">
        <v>598</v>
      </c>
    </row>
    <row r="68" spans="3:3" s="77" customFormat="1" x14ac:dyDescent="0.25">
      <c r="C68" s="80"/>
    </row>
    <row r="69" spans="3:3" s="75" customFormat="1" ht="15" customHeight="1" x14ac:dyDescent="0.25">
      <c r="C69" s="79" t="s">
        <v>385</v>
      </c>
    </row>
    <row r="70" spans="3:3" s="77" customFormat="1" ht="135" x14ac:dyDescent="0.25">
      <c r="C70" s="76" t="s">
        <v>666</v>
      </c>
    </row>
    <row r="71" spans="3:3" s="77" customFormat="1" x14ac:dyDescent="0.25">
      <c r="C71" s="80"/>
    </row>
    <row r="72" spans="3:3" s="75" customFormat="1" x14ac:dyDescent="0.25">
      <c r="C72" s="79" t="s">
        <v>386</v>
      </c>
    </row>
    <row r="73" spans="3:3" s="77" customFormat="1" ht="150" x14ac:dyDescent="0.25">
      <c r="C73" s="76" t="s">
        <v>638</v>
      </c>
    </row>
    <row r="74" spans="3:3" s="77" customFormat="1" x14ac:dyDescent="0.25">
      <c r="C74" s="80"/>
    </row>
    <row r="75" spans="3:3" s="77" customFormat="1" x14ac:dyDescent="0.25">
      <c r="C75" s="82" t="s">
        <v>523</v>
      </c>
    </row>
    <row r="76" spans="3:3" s="77" customFormat="1" ht="320.25" customHeight="1" x14ac:dyDescent="0.25">
      <c r="C76" s="76" t="s">
        <v>794</v>
      </c>
    </row>
    <row r="77" spans="3:3" s="77" customFormat="1" x14ac:dyDescent="0.25">
      <c r="C77" s="80"/>
    </row>
    <row r="78" spans="3:3" s="77" customFormat="1" x14ac:dyDescent="0.25">
      <c r="C78" s="82" t="s">
        <v>511</v>
      </c>
    </row>
    <row r="79" spans="3:3" s="77" customFormat="1" ht="30" x14ac:dyDescent="0.25">
      <c r="C79" s="76" t="s">
        <v>664</v>
      </c>
    </row>
    <row r="80" spans="3:3" s="77" customFormat="1" x14ac:dyDescent="0.25">
      <c r="C80" s="80"/>
    </row>
    <row r="81" spans="3:3" x14ac:dyDescent="0.25">
      <c r="C81" s="84" t="s">
        <v>524</v>
      </c>
    </row>
    <row r="82" spans="3:3" s="77" customFormat="1" ht="135" x14ac:dyDescent="0.25">
      <c r="C82" s="76" t="s">
        <v>795</v>
      </c>
    </row>
    <row r="84" spans="3:3" x14ac:dyDescent="0.25">
      <c r="C84" s="84" t="s">
        <v>525</v>
      </c>
    </row>
    <row r="85" spans="3:3" s="77" customFormat="1" ht="30" x14ac:dyDescent="0.25">
      <c r="C85" s="76" t="s">
        <v>665</v>
      </c>
    </row>
    <row r="87" spans="3:3" x14ac:dyDescent="0.25">
      <c r="C87" s="84" t="s">
        <v>383</v>
      </c>
    </row>
    <row r="88" spans="3:3" s="77" customFormat="1" x14ac:dyDescent="0.25">
      <c r="C88" s="76" t="s">
        <v>599</v>
      </c>
    </row>
    <row r="89" spans="3:3" s="77" customFormat="1" x14ac:dyDescent="0.25">
      <c r="C89" s="80"/>
    </row>
  </sheetData>
  <mergeCells count="7">
    <mergeCell ref="B45:C45"/>
    <mergeCell ref="B7:C7"/>
    <mergeCell ref="B13:C13"/>
    <mergeCell ref="B19:C19"/>
    <mergeCell ref="B25:C25"/>
    <mergeCell ref="B31:C31"/>
    <mergeCell ref="B37:C37"/>
  </mergeCells>
  <pageMargins left="0.45" right="0.45" top="0.5" bottom="0.5" header="0.3" footer="0.05"/>
  <pageSetup scale="80" fitToHeight="7" orientation="landscape" r:id="rId1"/>
  <headerFooter>
    <oddFooter>&amp;R&amp;P</oddFooter>
  </headerFooter>
  <rowBreaks count="1" manualBreakCount="1">
    <brk id="36" min="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5"/>
  <sheetViews>
    <sheetView tabSelected="1" topLeftCell="A34" zoomScaleNormal="100" workbookViewId="0">
      <selection activeCell="B40" sqref="B40"/>
    </sheetView>
  </sheetViews>
  <sheetFormatPr defaultRowHeight="15" x14ac:dyDescent="0.25"/>
  <cols>
    <col min="1" max="1" width="5.5703125" style="88" customWidth="1"/>
    <col min="2" max="2" width="155.7109375" style="135" customWidth="1"/>
    <col min="3" max="16384" width="9.140625" style="135"/>
  </cols>
  <sheetData>
    <row r="1" spans="1:28" s="136" customFormat="1" ht="18.75" x14ac:dyDescent="0.3">
      <c r="A1" s="144"/>
      <c r="B1" s="134" t="s">
        <v>499</v>
      </c>
    </row>
    <row r="2" spans="1:28" s="165" customFormat="1" ht="18.75" x14ac:dyDescent="0.3">
      <c r="A2" s="144"/>
      <c r="B2" s="163"/>
    </row>
    <row r="3" spans="1:28" ht="75" x14ac:dyDescent="0.25">
      <c r="A3" s="165"/>
      <c r="B3" s="168" t="s">
        <v>667</v>
      </c>
    </row>
    <row r="4" spans="1:28" s="164" customFormat="1" x14ac:dyDescent="0.25">
      <c r="A4" s="165"/>
      <c r="B4" s="168"/>
    </row>
    <row r="5" spans="1:28" s="140" customFormat="1" ht="60" x14ac:dyDescent="0.25">
      <c r="A5" s="77"/>
      <c r="B5" s="141" t="s">
        <v>500</v>
      </c>
      <c r="C5" s="77"/>
      <c r="D5" s="77"/>
      <c r="E5" s="77"/>
      <c r="F5" s="77"/>
      <c r="G5" s="77"/>
      <c r="H5" s="77"/>
      <c r="I5" s="77"/>
      <c r="J5" s="77"/>
      <c r="K5" s="77"/>
      <c r="L5" s="77"/>
      <c r="M5" s="77"/>
      <c r="N5" s="77"/>
      <c r="O5" s="77"/>
      <c r="P5" s="77"/>
      <c r="Q5" s="77"/>
      <c r="R5" s="77"/>
      <c r="S5" s="77"/>
      <c r="T5" s="77"/>
      <c r="U5" s="77"/>
      <c r="V5" s="77"/>
      <c r="W5" s="77"/>
      <c r="X5" s="77"/>
      <c r="Y5" s="77"/>
      <c r="Z5" s="77"/>
      <c r="AA5" s="77"/>
      <c r="AB5" s="77"/>
    </row>
    <row r="6" spans="1:28" s="75" customFormat="1" x14ac:dyDescent="0.25">
      <c r="A6" s="77"/>
      <c r="C6" s="77"/>
      <c r="D6" s="77"/>
      <c r="E6" s="77"/>
      <c r="F6" s="77"/>
      <c r="G6" s="77"/>
      <c r="H6" s="77"/>
      <c r="I6" s="77"/>
      <c r="J6" s="77"/>
      <c r="K6" s="77"/>
      <c r="L6" s="77"/>
      <c r="M6" s="77"/>
      <c r="N6" s="77"/>
      <c r="O6" s="77"/>
      <c r="P6" s="77"/>
      <c r="Q6" s="77"/>
      <c r="R6" s="77"/>
      <c r="S6" s="77"/>
      <c r="T6" s="77"/>
      <c r="U6" s="77"/>
      <c r="V6" s="77"/>
      <c r="W6" s="77"/>
      <c r="X6" s="77"/>
      <c r="Y6" s="77"/>
      <c r="Z6" s="77"/>
      <c r="AA6" s="77"/>
      <c r="AB6" s="77"/>
    </row>
    <row r="7" spans="1:28" s="75" customFormat="1" ht="30" x14ac:dyDescent="0.25">
      <c r="A7" s="77"/>
      <c r="B7" s="185" t="s">
        <v>716</v>
      </c>
      <c r="C7" s="77"/>
      <c r="D7" s="77"/>
      <c r="E7" s="77"/>
      <c r="F7" s="77"/>
      <c r="G7" s="77"/>
      <c r="H7" s="77"/>
      <c r="I7" s="77"/>
      <c r="J7" s="77"/>
      <c r="K7" s="77"/>
      <c r="L7" s="77"/>
      <c r="M7" s="77"/>
      <c r="N7" s="77"/>
      <c r="O7" s="77"/>
      <c r="P7" s="77"/>
      <c r="Q7" s="77"/>
      <c r="R7" s="77"/>
      <c r="S7" s="77"/>
      <c r="T7" s="77"/>
      <c r="U7" s="77"/>
      <c r="V7" s="77"/>
      <c r="W7" s="77"/>
      <c r="X7" s="77"/>
      <c r="Y7" s="77"/>
      <c r="Z7" s="77"/>
      <c r="AA7" s="77"/>
      <c r="AB7" s="77"/>
    </row>
    <row r="8" spans="1:28" s="75" customFormat="1" x14ac:dyDescent="0.25">
      <c r="A8" s="77"/>
      <c r="B8" s="186" t="s">
        <v>717</v>
      </c>
      <c r="C8" s="77"/>
      <c r="D8" s="77"/>
      <c r="E8" s="77"/>
      <c r="F8" s="77"/>
      <c r="G8" s="77"/>
      <c r="H8" s="77"/>
      <c r="I8" s="77"/>
      <c r="J8" s="77"/>
      <c r="K8" s="77"/>
      <c r="L8" s="77"/>
      <c r="M8" s="77"/>
      <c r="N8" s="77"/>
      <c r="O8" s="77"/>
      <c r="P8" s="77"/>
      <c r="Q8" s="77"/>
      <c r="R8" s="77"/>
      <c r="S8" s="77"/>
      <c r="T8" s="77"/>
      <c r="U8" s="77"/>
      <c r="V8" s="77"/>
      <c r="W8" s="77"/>
      <c r="X8" s="77"/>
      <c r="Y8" s="77"/>
      <c r="Z8" s="77"/>
      <c r="AA8" s="77"/>
      <c r="AB8" s="77"/>
    </row>
    <row r="9" spans="1:28" s="75" customFormat="1" x14ac:dyDescent="0.25">
      <c r="A9" s="77"/>
      <c r="B9" s="186" t="s">
        <v>718</v>
      </c>
      <c r="C9" s="77"/>
      <c r="D9" s="77"/>
      <c r="E9" s="77"/>
      <c r="F9" s="77"/>
      <c r="G9" s="77"/>
      <c r="H9" s="77"/>
      <c r="I9" s="77"/>
      <c r="J9" s="77"/>
      <c r="K9" s="77"/>
      <c r="L9" s="77"/>
      <c r="M9" s="77"/>
      <c r="N9" s="77"/>
      <c r="O9" s="77"/>
      <c r="P9" s="77"/>
      <c r="Q9" s="77"/>
      <c r="R9" s="77"/>
      <c r="S9" s="77"/>
      <c r="T9" s="77"/>
      <c r="U9" s="77"/>
      <c r="V9" s="77"/>
      <c r="W9" s="77"/>
      <c r="X9" s="77"/>
      <c r="Y9" s="77"/>
      <c r="Z9" s="77"/>
      <c r="AA9" s="77"/>
      <c r="AB9" s="77"/>
    </row>
    <row r="10" spans="1:28" s="75" customFormat="1" ht="30" x14ac:dyDescent="0.25">
      <c r="A10" s="77"/>
      <c r="B10" s="186" t="s">
        <v>719</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row>
    <row r="11" spans="1:28" s="75" customFormat="1" x14ac:dyDescent="0.25">
      <c r="A11" s="77"/>
      <c r="B11" s="186" t="s">
        <v>720</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row>
    <row r="12" spans="1:28" s="75" customFormat="1" ht="45" x14ac:dyDescent="0.25">
      <c r="A12" s="77"/>
      <c r="B12" s="186" t="s">
        <v>721</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row>
    <row r="13" spans="1:28" s="75" customFormat="1" ht="30" x14ac:dyDescent="0.25">
      <c r="A13" s="77"/>
      <c r="B13" s="186" t="s">
        <v>722</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row>
    <row r="14" spans="1:28" s="75" customFormat="1" ht="30" x14ac:dyDescent="0.25">
      <c r="A14" s="77"/>
      <c r="B14" s="186" t="s">
        <v>723</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row>
    <row r="15" spans="1:28" s="75" customFormat="1" x14ac:dyDescent="0.25">
      <c r="A15" s="77"/>
      <c r="B15" s="186" t="s">
        <v>724</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row>
    <row r="16" spans="1:28" s="75" customFormat="1" ht="45" x14ac:dyDescent="0.25">
      <c r="A16" s="77"/>
      <c r="B16" s="186" t="s">
        <v>725</v>
      </c>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row>
    <row r="17" spans="1:28" s="75" customFormat="1" x14ac:dyDescent="0.25">
      <c r="A17" s="77"/>
      <c r="B17" s="186" t="s">
        <v>726</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row>
    <row r="18" spans="1:28" s="75" customFormat="1" ht="45" x14ac:dyDescent="0.25">
      <c r="A18" s="77"/>
      <c r="B18" s="186" t="s">
        <v>727</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row>
    <row r="19" spans="1:28" s="75" customFormat="1" x14ac:dyDescent="0.25">
      <c r="A19" s="77"/>
      <c r="B19" s="186" t="s">
        <v>728</v>
      </c>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row>
    <row r="20" spans="1:28" s="75" customFormat="1" x14ac:dyDescent="0.25">
      <c r="A20" s="77"/>
      <c r="B20" s="186" t="s">
        <v>729</v>
      </c>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row>
    <row r="21" spans="1:28" s="75" customFormat="1" x14ac:dyDescent="0.25">
      <c r="A21" s="77"/>
      <c r="B21" s="186" t="s">
        <v>730</v>
      </c>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row>
    <row r="22" spans="1:28" s="75" customFormat="1" x14ac:dyDescent="0.25">
      <c r="A22" s="77"/>
      <c r="B22" s="186" t="s">
        <v>731</v>
      </c>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row>
    <row r="23" spans="1:28" s="75" customFormat="1" ht="30" x14ac:dyDescent="0.25">
      <c r="A23" s="77"/>
      <c r="B23" s="186" t="s">
        <v>732</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row>
    <row r="24" spans="1:28" s="75" customFormat="1" x14ac:dyDescent="0.25">
      <c r="A24" s="77"/>
      <c r="B24" s="186" t="s">
        <v>733</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row>
    <row r="25" spans="1:28" s="75" customFormat="1" x14ac:dyDescent="0.25">
      <c r="A25" s="77"/>
      <c r="B25" s="186" t="s">
        <v>734</v>
      </c>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row>
    <row r="26" spans="1:28" s="75" customFormat="1" x14ac:dyDescent="0.25">
      <c r="A26" s="77"/>
      <c r="B26" s="186" t="s">
        <v>735</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row>
    <row r="27" spans="1:28" s="75" customFormat="1" x14ac:dyDescent="0.25">
      <c r="A27" s="77"/>
      <c r="B27" s="186" t="s">
        <v>736</v>
      </c>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row>
    <row r="28" spans="1:28" s="75" customFormat="1" x14ac:dyDescent="0.25">
      <c r="A28" s="77"/>
      <c r="B28" s="186" t="s">
        <v>737</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row>
    <row r="29" spans="1:28" s="75" customFormat="1" x14ac:dyDescent="0.25">
      <c r="A29" s="77"/>
      <c r="B29" s="186" t="s">
        <v>738</v>
      </c>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row>
    <row r="30" spans="1:28" s="75" customFormat="1" x14ac:dyDescent="0.25">
      <c r="A30" s="77"/>
      <c r="B30" s="186" t="s">
        <v>739</v>
      </c>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row>
    <row r="31" spans="1:28" s="75" customFormat="1" ht="30" x14ac:dyDescent="0.25">
      <c r="A31" s="77"/>
      <c r="B31" s="186" t="s">
        <v>740</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row>
    <row r="32" spans="1:28" s="75" customFormat="1" x14ac:dyDescent="0.25">
      <c r="A32" s="77"/>
      <c r="B32" s="186" t="s">
        <v>741</v>
      </c>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row>
    <row r="33" spans="1:28" s="75" customFormat="1" x14ac:dyDescent="0.25">
      <c r="A33" s="77"/>
      <c r="B33" s="186" t="s">
        <v>742</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row>
    <row r="34" spans="1:28" s="75" customFormat="1" x14ac:dyDescent="0.25">
      <c r="A34" s="77"/>
      <c r="B34" s="186" t="s">
        <v>743</v>
      </c>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row>
    <row r="35" spans="1:28" s="75" customFormat="1" ht="30" x14ac:dyDescent="0.25">
      <c r="A35" s="77"/>
      <c r="B35" s="186" t="s">
        <v>744</v>
      </c>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row>
    <row r="36" spans="1:28" s="75" customFormat="1" x14ac:dyDescent="0.25">
      <c r="A36" s="77"/>
      <c r="B36" s="186" t="s">
        <v>745</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row>
    <row r="37" spans="1:28" s="75" customFormat="1" x14ac:dyDescent="0.25">
      <c r="A37" s="77"/>
      <c r="B37" s="186" t="s">
        <v>796</v>
      </c>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row>
    <row r="38" spans="1:28" s="75" customFormat="1" ht="45" x14ac:dyDescent="0.25">
      <c r="A38" s="77"/>
      <c r="B38" s="186" t="s">
        <v>746</v>
      </c>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row>
    <row r="39" spans="1:28" s="75" customFormat="1" ht="45" x14ac:dyDescent="0.25">
      <c r="A39" s="77"/>
      <c r="B39" s="186" t="s">
        <v>747</v>
      </c>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row>
    <row r="40" spans="1:28" s="75" customFormat="1" ht="60" x14ac:dyDescent="0.25">
      <c r="A40" s="77"/>
      <c r="B40" s="186" t="s">
        <v>748</v>
      </c>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row>
    <row r="41" spans="1:28" s="75" customFormat="1" x14ac:dyDescent="0.25">
      <c r="A41" s="77"/>
      <c r="B41" s="186" t="s">
        <v>749</v>
      </c>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row>
    <row r="42" spans="1:28" s="75" customFormat="1" ht="30" x14ac:dyDescent="0.25">
      <c r="A42" s="77"/>
      <c r="B42" s="186" t="s">
        <v>750</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row>
    <row r="43" spans="1:28" s="75" customFormat="1" x14ac:dyDescent="0.25">
      <c r="A43" s="77"/>
      <c r="B43" s="186" t="s">
        <v>751</v>
      </c>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row>
    <row r="44" spans="1:28" s="75" customFormat="1" x14ac:dyDescent="0.25">
      <c r="A44" s="77"/>
      <c r="B44" s="186" t="s">
        <v>752</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row>
    <row r="45" spans="1:28" s="75" customFormat="1" ht="30" x14ac:dyDescent="0.25">
      <c r="A45" s="77"/>
      <c r="B45" s="186" t="s">
        <v>753</v>
      </c>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row>
    <row r="46" spans="1:28" s="75" customFormat="1" x14ac:dyDescent="0.25">
      <c r="A46" s="77"/>
      <c r="B46" s="186" t="s">
        <v>754</v>
      </c>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row>
    <row r="47" spans="1:28" s="75" customFormat="1" x14ac:dyDescent="0.25">
      <c r="A47" s="77"/>
      <c r="B47" s="186" t="s">
        <v>764</v>
      </c>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row>
    <row r="48" spans="1:28" s="75" customFormat="1" x14ac:dyDescent="0.25">
      <c r="A48" s="77"/>
      <c r="B48" s="186" t="s">
        <v>755</v>
      </c>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row>
    <row r="49" spans="1:28" s="75" customFormat="1" x14ac:dyDescent="0.25">
      <c r="A49" s="77"/>
      <c r="B49" s="186" t="s">
        <v>756</v>
      </c>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row>
    <row r="50" spans="1:28" s="75" customFormat="1" x14ac:dyDescent="0.25">
      <c r="A50" s="77"/>
      <c r="B50" s="186" t="s">
        <v>757</v>
      </c>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row>
    <row r="51" spans="1:28" s="75" customFormat="1" ht="75" x14ac:dyDescent="0.25">
      <c r="A51" s="77"/>
      <c r="B51" s="186" t="s">
        <v>758</v>
      </c>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row>
    <row r="52" spans="1:28" s="75" customFormat="1" x14ac:dyDescent="0.25">
      <c r="A52" s="77"/>
      <c r="B52" s="186" t="s">
        <v>759</v>
      </c>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row>
    <row r="53" spans="1:28" s="75" customFormat="1" x14ac:dyDescent="0.25">
      <c r="A53" s="77"/>
      <c r="B53" s="186" t="s">
        <v>760</v>
      </c>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row>
    <row r="54" spans="1:28" s="75" customFormat="1" ht="45" x14ac:dyDescent="0.25">
      <c r="A54" s="77"/>
      <c r="B54" s="186" t="s">
        <v>761</v>
      </c>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row>
    <row r="55" spans="1:28" s="75" customFormat="1" x14ac:dyDescent="0.25">
      <c r="A55" s="77"/>
      <c r="B55" s="186" t="s">
        <v>762</v>
      </c>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row>
    <row r="56" spans="1:28" s="75" customFormat="1" x14ac:dyDescent="0.25">
      <c r="A56" s="77"/>
      <c r="B56" s="187" t="s">
        <v>763</v>
      </c>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row>
    <row r="57" spans="1:28" s="75" customFormat="1" x14ac:dyDescent="0.25">
      <c r="A57" s="77"/>
      <c r="B57" s="188"/>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row>
    <row r="58" spans="1:28" s="75" customFormat="1" ht="45" x14ac:dyDescent="0.25">
      <c r="A58" s="77"/>
      <c r="B58" s="189" t="s">
        <v>501</v>
      </c>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row>
    <row r="59" spans="1:28" s="140" customFormat="1" x14ac:dyDescent="0.25">
      <c r="A59" s="77"/>
      <c r="B59" s="13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row>
    <row r="60" spans="1:28" s="75" customFormat="1" ht="60" x14ac:dyDescent="0.25">
      <c r="A60" s="77"/>
      <c r="B60" s="142" t="s">
        <v>503</v>
      </c>
    </row>
    <row r="61" spans="1:28" s="75" customFormat="1" ht="60" x14ac:dyDescent="0.25">
      <c r="A61" s="77"/>
      <c r="B61" s="76" t="s">
        <v>681</v>
      </c>
    </row>
    <row r="62" spans="1:28" s="75" customFormat="1" x14ac:dyDescent="0.25">
      <c r="A62" s="77"/>
      <c r="B62" s="138"/>
    </row>
    <row r="63" spans="1:28" s="75" customFormat="1" ht="75" x14ac:dyDescent="0.25">
      <c r="A63" s="77"/>
      <c r="B63" s="142" t="s">
        <v>504</v>
      </c>
    </row>
    <row r="64" spans="1:28" s="75" customFormat="1" ht="135" x14ac:dyDescent="0.25">
      <c r="A64" s="77"/>
      <c r="B64" s="76" t="s">
        <v>685</v>
      </c>
    </row>
    <row r="65" spans="1:2" s="75" customFormat="1" x14ac:dyDescent="0.25">
      <c r="A65" s="77"/>
      <c r="B65" s="138"/>
    </row>
    <row r="66" spans="1:2" s="77" customFormat="1" ht="75" x14ac:dyDescent="0.25">
      <c r="B66" s="142" t="s">
        <v>505</v>
      </c>
    </row>
    <row r="67" spans="1:2" s="77" customFormat="1" ht="15" customHeight="1" x14ac:dyDescent="0.25">
      <c r="B67" s="237" t="s">
        <v>765</v>
      </c>
    </row>
    <row r="68" spans="1:2" s="77" customFormat="1" x14ac:dyDescent="0.25">
      <c r="B68" s="237"/>
    </row>
    <row r="69" spans="1:2" s="77" customFormat="1" x14ac:dyDescent="0.25">
      <c r="B69" s="237"/>
    </row>
    <row r="70" spans="1:2" s="77" customFormat="1" x14ac:dyDescent="0.25">
      <c r="B70" s="237"/>
    </row>
    <row r="71" spans="1:2" s="77" customFormat="1" x14ac:dyDescent="0.25">
      <c r="B71" s="237"/>
    </row>
    <row r="72" spans="1:2" s="77" customFormat="1" x14ac:dyDescent="0.25">
      <c r="B72" s="237"/>
    </row>
    <row r="73" spans="1:2" s="77" customFormat="1" x14ac:dyDescent="0.25">
      <c r="B73" s="237"/>
    </row>
    <row r="74" spans="1:2" s="77" customFormat="1" x14ac:dyDescent="0.25">
      <c r="B74" s="237"/>
    </row>
    <row r="75" spans="1:2" s="77" customFormat="1" x14ac:dyDescent="0.25">
      <c r="B75" s="237"/>
    </row>
    <row r="76" spans="1:2" s="77" customFormat="1" x14ac:dyDescent="0.25">
      <c r="B76" s="237"/>
    </row>
    <row r="77" spans="1:2" s="77" customFormat="1" x14ac:dyDescent="0.25">
      <c r="B77" s="237"/>
    </row>
    <row r="78" spans="1:2" s="77" customFormat="1" x14ac:dyDescent="0.25">
      <c r="B78" s="237"/>
    </row>
    <row r="79" spans="1:2" s="77" customFormat="1" x14ac:dyDescent="0.25">
      <c r="B79" s="237"/>
    </row>
    <row r="80" spans="1:2" s="77" customFormat="1" x14ac:dyDescent="0.25">
      <c r="B80" s="237"/>
    </row>
    <row r="81" spans="2:2" s="77" customFormat="1" x14ac:dyDescent="0.25">
      <c r="B81" s="237"/>
    </row>
    <row r="82" spans="2:2" s="77" customFormat="1" x14ac:dyDescent="0.25">
      <c r="B82" s="237"/>
    </row>
    <row r="83" spans="2:2" s="77" customFormat="1" x14ac:dyDescent="0.25">
      <c r="B83" s="237"/>
    </row>
    <row r="84" spans="2:2" s="77" customFormat="1" x14ac:dyDescent="0.25">
      <c r="B84" s="237"/>
    </row>
    <row r="85" spans="2:2" s="77" customFormat="1" x14ac:dyDescent="0.25">
      <c r="B85" s="237"/>
    </row>
    <row r="86" spans="2:2" s="77" customFormat="1" x14ac:dyDescent="0.25">
      <c r="B86" s="237"/>
    </row>
    <row r="87" spans="2:2" s="77" customFormat="1" x14ac:dyDescent="0.25">
      <c r="B87" s="237"/>
    </row>
    <row r="88" spans="2:2" s="77" customFormat="1" x14ac:dyDescent="0.25">
      <c r="B88" s="237"/>
    </row>
    <row r="89" spans="2:2" s="77" customFormat="1" x14ac:dyDescent="0.25">
      <c r="B89" s="237"/>
    </row>
    <row r="90" spans="2:2" s="77" customFormat="1" x14ac:dyDescent="0.25">
      <c r="B90" s="237"/>
    </row>
    <row r="91" spans="2:2" s="77" customFormat="1" x14ac:dyDescent="0.25">
      <c r="B91" s="237"/>
    </row>
    <row r="92" spans="2:2" s="77" customFormat="1" x14ac:dyDescent="0.25">
      <c r="B92" s="237"/>
    </row>
    <row r="93" spans="2:2" s="77" customFormat="1" x14ac:dyDescent="0.25">
      <c r="B93" s="237"/>
    </row>
    <row r="94" spans="2:2" s="77" customFormat="1" x14ac:dyDescent="0.25">
      <c r="B94" s="237"/>
    </row>
    <row r="95" spans="2:2" s="77" customFormat="1" x14ac:dyDescent="0.25">
      <c r="B95" s="237"/>
    </row>
    <row r="96" spans="2:2" s="77" customFormat="1" x14ac:dyDescent="0.25">
      <c r="B96" s="237"/>
    </row>
    <row r="97" spans="1:28" s="77" customFormat="1" x14ac:dyDescent="0.25">
      <c r="B97" s="237"/>
    </row>
    <row r="98" spans="1:28" s="77" customFormat="1" x14ac:dyDescent="0.25">
      <c r="B98" s="237"/>
    </row>
    <row r="99" spans="1:28" s="77" customFormat="1" x14ac:dyDescent="0.25">
      <c r="B99" s="237"/>
    </row>
    <row r="100" spans="1:28" s="77" customFormat="1" x14ac:dyDescent="0.25">
      <c r="B100" s="237"/>
    </row>
    <row r="101" spans="1:28" s="77" customFormat="1" x14ac:dyDescent="0.25">
      <c r="B101" s="237"/>
    </row>
    <row r="102" spans="1:28" s="77" customFormat="1" x14ac:dyDescent="0.25">
      <c r="B102" s="237"/>
    </row>
    <row r="103" spans="1:28" s="77" customFormat="1" x14ac:dyDescent="0.25">
      <c r="B103" s="237"/>
    </row>
    <row r="104" spans="1:28" s="77" customFormat="1" x14ac:dyDescent="0.25">
      <c r="B104" s="237"/>
    </row>
    <row r="105" spans="1:28" s="77" customFormat="1" x14ac:dyDescent="0.25">
      <c r="B105" s="237"/>
    </row>
    <row r="106" spans="1:28" s="77" customFormat="1" x14ac:dyDescent="0.25">
      <c r="B106" s="237"/>
    </row>
    <row r="107" spans="1:28" s="77" customFormat="1" x14ac:dyDescent="0.25">
      <c r="B107" s="237"/>
    </row>
    <row r="108" spans="1:28" s="77" customFormat="1" x14ac:dyDescent="0.25">
      <c r="B108" s="237"/>
    </row>
    <row r="109" spans="1:28" s="75" customFormat="1" x14ac:dyDescent="0.25">
      <c r="A109" s="77"/>
      <c r="B109" s="238"/>
    </row>
    <row r="110" spans="1:28" s="75" customFormat="1" x14ac:dyDescent="0.25">
      <c r="A110" s="77"/>
      <c r="B110" s="138"/>
    </row>
    <row r="111" spans="1:28" s="77" customFormat="1" ht="30" x14ac:dyDescent="0.25">
      <c r="B111" s="143" t="s">
        <v>502</v>
      </c>
    </row>
    <row r="112" spans="1:28" s="140" customFormat="1" x14ac:dyDescent="0.25">
      <c r="A112" s="77"/>
      <c r="B112" s="142"/>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row>
    <row r="113" spans="1:2" s="75" customFormat="1" ht="45" x14ac:dyDescent="0.25">
      <c r="A113" s="77"/>
      <c r="B113" s="142" t="s">
        <v>506</v>
      </c>
    </row>
    <row r="114" spans="1:2" s="75" customFormat="1" ht="30" x14ac:dyDescent="0.25">
      <c r="A114" s="77"/>
      <c r="B114" s="76" t="s">
        <v>682</v>
      </c>
    </row>
    <row r="115" spans="1:2" s="75" customFormat="1" x14ac:dyDescent="0.25">
      <c r="A115" s="77"/>
      <c r="B115" s="138"/>
    </row>
    <row r="116" spans="1:2" s="77" customFormat="1" ht="105" x14ac:dyDescent="0.25">
      <c r="B116" s="142" t="s">
        <v>507</v>
      </c>
    </row>
    <row r="117" spans="1:2" s="75" customFormat="1" x14ac:dyDescent="0.25">
      <c r="A117" s="77"/>
      <c r="B117" s="76" t="s">
        <v>683</v>
      </c>
    </row>
    <row r="118" spans="1:2" s="75" customFormat="1" x14ac:dyDescent="0.25">
      <c r="A118" s="77"/>
      <c r="B118" s="122"/>
    </row>
    <row r="119" spans="1:2" s="75" customFormat="1" ht="90" x14ac:dyDescent="0.25">
      <c r="A119" s="77"/>
      <c r="B119" s="142" t="s">
        <v>508</v>
      </c>
    </row>
    <row r="120" spans="1:2" s="75" customFormat="1" ht="75" customHeight="1" x14ac:dyDescent="0.25">
      <c r="A120" s="77"/>
      <c r="B120" s="76" t="s">
        <v>684</v>
      </c>
    </row>
    <row r="121" spans="1:2" s="77" customFormat="1" x14ac:dyDescent="0.25">
      <c r="B121" s="138"/>
    </row>
    <row r="122" spans="1:2" s="77" customFormat="1" x14ac:dyDescent="0.25">
      <c r="B122" s="75"/>
    </row>
    <row r="123" spans="1:2" s="75" customFormat="1" x14ac:dyDescent="0.25">
      <c r="A123" s="77"/>
      <c r="B123" s="77"/>
    </row>
    <row r="124" spans="1:2" s="77" customFormat="1" x14ac:dyDescent="0.25"/>
    <row r="125" spans="1:2" s="77" customFormat="1" x14ac:dyDescent="0.25">
      <c r="B125" s="75"/>
    </row>
    <row r="126" spans="1:2" s="75" customFormat="1" x14ac:dyDescent="0.25">
      <c r="A126" s="77"/>
      <c r="B126" s="77"/>
    </row>
    <row r="127" spans="1:2" s="77" customFormat="1" x14ac:dyDescent="0.25"/>
    <row r="128" spans="1:2" s="77" customFormat="1" x14ac:dyDescent="0.25">
      <c r="B128" s="75"/>
    </row>
    <row r="129" spans="1:2" s="75" customFormat="1" x14ac:dyDescent="0.25">
      <c r="A129" s="77"/>
      <c r="B129" s="135"/>
    </row>
    <row r="130" spans="1:2" x14ac:dyDescent="0.25">
      <c r="B130" s="77"/>
    </row>
    <row r="131" spans="1:2" s="77" customFormat="1" x14ac:dyDescent="0.25"/>
    <row r="132" spans="1:2" s="77" customFormat="1" x14ac:dyDescent="0.25">
      <c r="B132" s="75"/>
    </row>
    <row r="133" spans="1:2" s="75" customFormat="1" x14ac:dyDescent="0.25">
      <c r="A133" s="77"/>
    </row>
    <row r="134" spans="1:2" s="75" customFormat="1" x14ac:dyDescent="0.25">
      <c r="A134" s="77"/>
      <c r="B134" s="77"/>
    </row>
    <row r="135" spans="1:2" s="77" customFormat="1" x14ac:dyDescent="0.25"/>
    <row r="136" spans="1:2" s="77" customFormat="1" x14ac:dyDescent="0.25">
      <c r="B136" s="135"/>
    </row>
    <row r="137" spans="1:2" x14ac:dyDescent="0.25">
      <c r="B137" s="77"/>
    </row>
    <row r="138" spans="1:2" s="77" customFormat="1" x14ac:dyDescent="0.25"/>
    <row r="139" spans="1:2" s="77" customFormat="1" x14ac:dyDescent="0.25"/>
    <row r="140" spans="1:2" s="77" customFormat="1" x14ac:dyDescent="0.25"/>
    <row r="141" spans="1:2" s="77" customFormat="1" x14ac:dyDescent="0.25"/>
    <row r="142" spans="1:2" s="77" customFormat="1" x14ac:dyDescent="0.25">
      <c r="B142" s="75"/>
    </row>
    <row r="143" spans="1:2" s="75" customFormat="1" x14ac:dyDescent="0.25">
      <c r="A143" s="77"/>
      <c r="B143" s="77"/>
    </row>
    <row r="144" spans="1:2" s="77" customFormat="1" x14ac:dyDescent="0.25"/>
    <row r="145" spans="1:2" s="77" customFormat="1" x14ac:dyDescent="0.25">
      <c r="B145" s="135"/>
    </row>
    <row r="146" spans="1:2" x14ac:dyDescent="0.25">
      <c r="B146" s="77"/>
    </row>
    <row r="147" spans="1:2" s="77" customFormat="1" x14ac:dyDescent="0.25"/>
    <row r="148" spans="1:2" s="77" customFormat="1" x14ac:dyDescent="0.25"/>
    <row r="149" spans="1:2" s="77" customFormat="1" x14ac:dyDescent="0.25"/>
    <row r="150" spans="1:2" s="77" customFormat="1" x14ac:dyDescent="0.25"/>
    <row r="151" spans="1:2" s="77" customFormat="1" x14ac:dyDescent="0.25"/>
    <row r="152" spans="1:2" s="77" customFormat="1" x14ac:dyDescent="0.25"/>
    <row r="153" spans="1:2" s="77" customFormat="1" x14ac:dyDescent="0.25"/>
    <row r="154" spans="1:2" s="77" customFormat="1" x14ac:dyDescent="0.25">
      <c r="B154" s="75"/>
    </row>
    <row r="155" spans="1:2" s="75" customFormat="1" x14ac:dyDescent="0.25">
      <c r="A155" s="77"/>
      <c r="B155" s="77"/>
    </row>
    <row r="156" spans="1:2" s="77" customFormat="1" x14ac:dyDescent="0.25"/>
    <row r="157" spans="1:2" s="77" customFormat="1" x14ac:dyDescent="0.25">
      <c r="B157" s="135"/>
    </row>
    <row r="158" spans="1:2" x14ac:dyDescent="0.25">
      <c r="B158" s="77"/>
    </row>
    <row r="159" spans="1:2" s="77" customFormat="1" x14ac:dyDescent="0.25">
      <c r="B159" s="135"/>
    </row>
    <row r="161" spans="2:2" x14ac:dyDescent="0.25">
      <c r="B161" s="77"/>
    </row>
    <row r="162" spans="2:2" s="77" customFormat="1" x14ac:dyDescent="0.25">
      <c r="B162" s="135"/>
    </row>
    <row r="164" spans="2:2" x14ac:dyDescent="0.25">
      <c r="B164" s="77"/>
    </row>
    <row r="165" spans="2:2" s="77" customFormat="1" x14ac:dyDescent="0.25">
      <c r="B165" s="135"/>
    </row>
  </sheetData>
  <mergeCells count="1">
    <mergeCell ref="B67:B109"/>
  </mergeCells>
  <pageMargins left="0.45" right="0.45" top="0.5" bottom="0.5" header="0.3" footer="0.05"/>
  <pageSetup scale="79" fitToHeight="7" orientation="landscape" r:id="rId1"/>
  <headerFooter>
    <oddFooter>&amp;R&amp;P</oddFooter>
  </headerFooter>
  <rowBreaks count="4" manualBreakCount="4">
    <brk id="28" min="1" max="1" man="1"/>
    <brk id="56" min="1" max="1" man="1"/>
    <brk id="66" min="1" max="1" man="1"/>
    <brk id="110" min="1"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35"/>
  <sheetViews>
    <sheetView zoomScaleNormal="100" workbookViewId="0">
      <selection activeCell="L19" sqref="L19"/>
    </sheetView>
  </sheetViews>
  <sheetFormatPr defaultRowHeight="15" x14ac:dyDescent="0.25"/>
  <cols>
    <col min="1" max="1" width="5.5703125" customWidth="1"/>
    <col min="2" max="2" width="70.7109375" customWidth="1"/>
    <col min="3" max="12" width="8.7109375" customWidth="1"/>
    <col min="13" max="13" width="0.140625" hidden="1" customWidth="1"/>
    <col min="14" max="17" width="8.140625" hidden="1" customWidth="1"/>
    <col min="18" max="18" width="7.5703125" hidden="1" customWidth="1"/>
    <col min="19" max="23" width="8.140625" hidden="1" customWidth="1"/>
  </cols>
  <sheetData>
    <row r="1" spans="2:23" ht="18.75" customHeight="1" x14ac:dyDescent="0.25">
      <c r="B1" s="239" t="s">
        <v>458</v>
      </c>
      <c r="C1" s="240"/>
      <c r="D1" s="240"/>
      <c r="E1" s="240"/>
      <c r="F1" s="240"/>
      <c r="G1" s="240"/>
      <c r="H1" s="240"/>
      <c r="I1" s="240"/>
      <c r="J1" s="240"/>
      <c r="K1" s="240"/>
      <c r="L1" s="240"/>
    </row>
    <row r="3" spans="2:23" ht="45" customHeight="1" x14ac:dyDescent="0.25">
      <c r="B3" s="129" t="s">
        <v>530</v>
      </c>
      <c r="C3" s="97" t="s">
        <v>480</v>
      </c>
      <c r="D3" s="97" t="s">
        <v>481</v>
      </c>
      <c r="E3" s="97" t="s">
        <v>482</v>
      </c>
      <c r="F3" s="97" t="s">
        <v>483</v>
      </c>
      <c r="G3" s="97" t="s">
        <v>463</v>
      </c>
      <c r="H3" s="97" t="s">
        <v>484</v>
      </c>
      <c r="I3" s="97" t="s">
        <v>485</v>
      </c>
      <c r="J3" s="97" t="s">
        <v>486</v>
      </c>
      <c r="K3" s="97" t="s">
        <v>487</v>
      </c>
      <c r="L3" s="97" t="s">
        <v>488</v>
      </c>
      <c r="N3" s="127" t="s">
        <v>459</v>
      </c>
      <c r="O3" s="127" t="s">
        <v>460</v>
      </c>
      <c r="P3" s="127" t="s">
        <v>461</v>
      </c>
      <c r="Q3" s="127" t="s">
        <v>462</v>
      </c>
      <c r="R3" s="127" t="s">
        <v>463</v>
      </c>
      <c r="S3" s="127" t="s">
        <v>464</v>
      </c>
      <c r="T3" s="127" t="s">
        <v>465</v>
      </c>
      <c r="U3" s="127" t="s">
        <v>466</v>
      </c>
      <c r="V3" s="127" t="s">
        <v>467</v>
      </c>
      <c r="W3" s="127" t="s">
        <v>468</v>
      </c>
    </row>
    <row r="4" spans="2:23" x14ac:dyDescent="0.25">
      <c r="B4" s="130" t="s">
        <v>516</v>
      </c>
      <c r="C4" s="161"/>
      <c r="D4" s="161" t="s">
        <v>622</v>
      </c>
      <c r="E4" s="161" t="s">
        <v>622</v>
      </c>
      <c r="F4" s="161"/>
      <c r="G4" s="161" t="s">
        <v>622</v>
      </c>
      <c r="H4" s="161"/>
      <c r="I4" s="161" t="s">
        <v>622</v>
      </c>
      <c r="J4" s="161"/>
      <c r="K4" s="161"/>
      <c r="L4" s="161"/>
      <c r="N4" t="str">
        <f>IF(C4="Y",$B$4,"")</f>
        <v/>
      </c>
      <c r="O4" t="str">
        <f t="shared" ref="O4:W4" si="0">IF(D4="Y",$B$4,"")</f>
        <v>Student Growth Percentile for Low-Income Students</v>
      </c>
      <c r="P4" t="str">
        <f t="shared" si="0"/>
        <v>Student Growth Percentile for Low-Income Students</v>
      </c>
      <c r="Q4" t="str">
        <f t="shared" si="0"/>
        <v/>
      </c>
      <c r="R4" t="str">
        <f t="shared" si="0"/>
        <v>Student Growth Percentile for Low-Income Students</v>
      </c>
      <c r="S4" t="str">
        <f t="shared" si="0"/>
        <v/>
      </c>
      <c r="T4" t="str">
        <f t="shared" si="0"/>
        <v>Student Growth Percentile for Low-Income Students</v>
      </c>
      <c r="U4" t="str">
        <f t="shared" si="0"/>
        <v/>
      </c>
      <c r="V4" t="str">
        <f t="shared" si="0"/>
        <v/>
      </c>
      <c r="W4" t="str">
        <f t="shared" si="0"/>
        <v/>
      </c>
    </row>
    <row r="5" spans="2:23" x14ac:dyDescent="0.25">
      <c r="B5" s="130" t="s">
        <v>469</v>
      </c>
      <c r="C5" s="161"/>
      <c r="D5" s="161" t="s">
        <v>622</v>
      </c>
      <c r="E5" s="161"/>
      <c r="F5" s="161"/>
      <c r="G5" s="161" t="s">
        <v>622</v>
      </c>
      <c r="H5" s="161"/>
      <c r="I5" s="161"/>
      <c r="J5" s="161"/>
      <c r="K5" s="161"/>
      <c r="L5" s="161"/>
      <c r="N5" t="str">
        <f>IF(C5="Y",CONCATENATE(N4,CHAR(10),$B5),N4)</f>
        <v/>
      </c>
      <c r="O5" t="str">
        <f t="shared" ref="O5:W5" si="1">IF(D5="Y",CONCATENATE(O4,CHAR(10),$B5),O4)</f>
        <v>Student Growth Percentile for Low-Income Students
Student Average Daily Attendance</v>
      </c>
      <c r="P5" t="str">
        <f t="shared" si="1"/>
        <v>Student Growth Percentile for Low-Income Students</v>
      </c>
      <c r="Q5" t="str">
        <f t="shared" si="1"/>
        <v/>
      </c>
      <c r="R5" t="str">
        <f t="shared" si="1"/>
        <v>Student Growth Percentile for Low-Income Students
Student Average Daily Attendance</v>
      </c>
      <c r="S5" t="str">
        <f t="shared" si="1"/>
        <v/>
      </c>
      <c r="T5" t="str">
        <f t="shared" si="1"/>
        <v>Student Growth Percentile for Low-Income Students</v>
      </c>
      <c r="U5" t="str">
        <f t="shared" si="1"/>
        <v/>
      </c>
      <c r="V5" t="str">
        <f t="shared" si="1"/>
        <v/>
      </c>
      <c r="W5" t="str">
        <f t="shared" si="1"/>
        <v/>
      </c>
    </row>
    <row r="6" spans="2:23" x14ac:dyDescent="0.25">
      <c r="B6" s="130" t="s">
        <v>489</v>
      </c>
      <c r="C6" s="161"/>
      <c r="D6" s="161" t="s">
        <v>622</v>
      </c>
      <c r="E6" s="161"/>
      <c r="F6" s="161"/>
      <c r="G6" s="161" t="s">
        <v>622</v>
      </c>
      <c r="H6" s="161"/>
      <c r="I6" s="161"/>
      <c r="J6" s="161"/>
      <c r="K6" s="161" t="s">
        <v>622</v>
      </c>
      <c r="L6" s="161"/>
      <c r="N6" t="str">
        <f t="shared" ref="N6:N29" si="2">IF(C6="Y",CONCATENATE(N5,CHAR(10),$B6),N5)</f>
        <v/>
      </c>
      <c r="O6" t="str">
        <f t="shared" ref="O6:O29" si="3">IF(D6="Y",CONCATENATE(O5,CHAR(10),$B6),O5)</f>
        <v>Student Growth Percentile for Low-Income Students
Student Average Daily Attendance
Student Drop-Out Rate</v>
      </c>
      <c r="P6" t="str">
        <f t="shared" ref="P6:P29" si="4">IF(E6="Y",CONCATENATE(P5,CHAR(10),$B6),P5)</f>
        <v>Student Growth Percentile for Low-Income Students</v>
      </c>
      <c r="Q6" t="str">
        <f t="shared" ref="Q6:Q29" si="5">IF(F6="Y",CONCATENATE(Q5,CHAR(10),$B6),Q5)</f>
        <v/>
      </c>
      <c r="R6" t="str">
        <f t="shared" ref="R6:R29" si="6">IF(G6="Y",CONCATENATE(R5,CHAR(10),$B6),R5)</f>
        <v>Student Growth Percentile for Low-Income Students
Student Average Daily Attendance
Student Drop-Out Rate</v>
      </c>
      <c r="S6" t="str">
        <f t="shared" ref="S6:S29" si="7">IF(H6="Y",CONCATENATE(S5,CHAR(10),$B6),S5)</f>
        <v/>
      </c>
      <c r="T6" t="str">
        <f t="shared" ref="T6:T29" si="8">IF(I6="Y",CONCATENATE(T5,CHAR(10),$B6),T5)</f>
        <v>Student Growth Percentile for Low-Income Students</v>
      </c>
      <c r="U6" t="str">
        <f t="shared" ref="U6:U29" si="9">IF(J6="Y",CONCATENATE(U5,CHAR(10),$B6),U5)</f>
        <v/>
      </c>
      <c r="V6" t="str">
        <f t="shared" ref="V6:V29" si="10">IF(K6="Y",CONCATENATE(V5,CHAR(10),$B6),V5)</f>
        <v xml:space="preserve">
Student Drop-Out Rate</v>
      </c>
      <c r="W6" t="str">
        <f t="shared" ref="W6:W29" si="11">IF(L6="Y",CONCATENATE(W5,CHAR(10),$B6),W5)</f>
        <v/>
      </c>
    </row>
    <row r="7" spans="2:23" x14ac:dyDescent="0.25">
      <c r="B7" s="130" t="s">
        <v>491</v>
      </c>
      <c r="C7" s="161"/>
      <c r="D7" s="161"/>
      <c r="E7" s="161"/>
      <c r="F7" s="161"/>
      <c r="G7" s="161" t="s">
        <v>622</v>
      </c>
      <c r="H7" s="161"/>
      <c r="I7" s="161"/>
      <c r="J7" s="161"/>
      <c r="K7" s="161"/>
      <c r="L7" s="161"/>
      <c r="N7" t="str">
        <f t="shared" si="2"/>
        <v/>
      </c>
      <c r="O7" t="str">
        <f t="shared" si="3"/>
        <v>Student Growth Percentile for Low-Income Students
Student Average Daily Attendance
Student Drop-Out Rate</v>
      </c>
      <c r="P7" t="str">
        <f t="shared" si="4"/>
        <v>Student Growth Percentile for Low-Income Students</v>
      </c>
      <c r="Q7" t="str">
        <f t="shared" si="5"/>
        <v/>
      </c>
      <c r="R7" t="str">
        <f t="shared" si="6"/>
        <v>Student Growth Percentile for Low-Income Students
Student Average Daily Attendance
Student Drop-Out Rate
Student Credit Accruals (HS Students)</v>
      </c>
      <c r="S7" t="str">
        <f t="shared" si="7"/>
        <v/>
      </c>
      <c r="T7" t="str">
        <f t="shared" si="8"/>
        <v>Student Growth Percentile for Low-Income Students</v>
      </c>
      <c r="U7" t="str">
        <f t="shared" si="9"/>
        <v/>
      </c>
      <c r="V7" t="str">
        <f t="shared" si="10"/>
        <v xml:space="preserve">
Student Drop-Out Rate</v>
      </c>
      <c r="W7" t="str">
        <f t="shared" si="11"/>
        <v/>
      </c>
    </row>
    <row r="8" spans="2:23" x14ac:dyDescent="0.25">
      <c r="B8" s="130" t="s">
        <v>470</v>
      </c>
      <c r="C8" s="161"/>
      <c r="D8" s="161"/>
      <c r="E8" s="161"/>
      <c r="F8" s="161"/>
      <c r="G8" s="161"/>
      <c r="H8" s="161"/>
      <c r="I8" s="161"/>
      <c r="J8" s="161"/>
      <c r="K8" s="161"/>
      <c r="L8" s="161"/>
      <c r="N8" t="str">
        <f t="shared" si="2"/>
        <v/>
      </c>
      <c r="O8" t="str">
        <f t="shared" si="3"/>
        <v>Student Growth Percentile for Low-Income Students
Student Average Daily Attendance
Student Drop-Out Rate</v>
      </c>
      <c r="P8" t="str">
        <f t="shared" si="4"/>
        <v>Student Growth Percentile for Low-Income Students</v>
      </c>
      <c r="Q8" t="str">
        <f t="shared" si="5"/>
        <v/>
      </c>
      <c r="R8" t="str">
        <f t="shared" si="6"/>
        <v>Student Growth Percentile for Low-Income Students
Student Average Daily Attendance
Student Drop-Out Rate
Student Credit Accruals (HS Students)</v>
      </c>
      <c r="S8" t="str">
        <f t="shared" si="7"/>
        <v/>
      </c>
      <c r="T8" t="str">
        <f t="shared" si="8"/>
        <v>Student Growth Percentile for Low-Income Students</v>
      </c>
      <c r="U8" t="str">
        <f t="shared" si="9"/>
        <v/>
      </c>
      <c r="V8" t="str">
        <f t="shared" si="10"/>
        <v xml:space="preserve">
Student Drop-Out Rate</v>
      </c>
      <c r="W8" t="str">
        <f t="shared" si="11"/>
        <v/>
      </c>
    </row>
    <row r="9" spans="2:23" x14ac:dyDescent="0.25">
      <c r="B9" s="130" t="s">
        <v>490</v>
      </c>
      <c r="C9" s="161"/>
      <c r="D9" s="161" t="s">
        <v>622</v>
      </c>
      <c r="E9" s="161"/>
      <c r="F9" s="161"/>
      <c r="G9" s="161" t="s">
        <v>622</v>
      </c>
      <c r="H9" s="161"/>
      <c r="I9" s="161"/>
      <c r="J9" s="161"/>
      <c r="K9" s="161"/>
      <c r="L9" s="161"/>
      <c r="N9" t="str">
        <f t="shared" si="2"/>
        <v/>
      </c>
      <c r="O9" t="str">
        <f t="shared" si="3"/>
        <v>Student Growth Percentile for Low-Income Students
Student Average Daily Attendance
Student Drop-Out Rate
Student Suspension Rate (Short-Term / Long-Term)</v>
      </c>
      <c r="P9" t="str">
        <f t="shared" si="4"/>
        <v>Student Growth Percentile for Low-Income Students</v>
      </c>
      <c r="Q9" t="str">
        <f t="shared" si="5"/>
        <v/>
      </c>
      <c r="R9" t="str">
        <f t="shared" si="6"/>
        <v>Student Growth Percentile for Low-Income Students
Student Average Daily Attendance
Student Drop-Out Rate
Student Credit Accruals (HS Students)
Student Suspension Rate (Short-Term / Long-Term)</v>
      </c>
      <c r="S9" t="str">
        <f t="shared" si="7"/>
        <v/>
      </c>
      <c r="T9" t="str">
        <f t="shared" si="8"/>
        <v>Student Growth Percentile for Low-Income Students</v>
      </c>
      <c r="U9" t="str">
        <f t="shared" si="9"/>
        <v/>
      </c>
      <c r="V9" t="str">
        <f t="shared" si="10"/>
        <v xml:space="preserve">
Student Drop-Out Rate</v>
      </c>
      <c r="W9" t="str">
        <f t="shared" si="11"/>
        <v/>
      </c>
    </row>
    <row r="10" spans="2:23" x14ac:dyDescent="0.25">
      <c r="B10" s="130" t="s">
        <v>471</v>
      </c>
      <c r="C10" s="161"/>
      <c r="D10" s="161" t="s">
        <v>622</v>
      </c>
      <c r="E10" s="161"/>
      <c r="F10" s="161"/>
      <c r="G10" s="161" t="s">
        <v>622</v>
      </c>
      <c r="H10" s="161"/>
      <c r="I10" s="161"/>
      <c r="J10" s="161"/>
      <c r="K10" s="161"/>
      <c r="L10" s="161"/>
      <c r="N10" t="str">
        <f t="shared" si="2"/>
        <v/>
      </c>
      <c r="O10" t="str">
        <f t="shared" si="3"/>
        <v>Student Growth Percentile for Low-Income Students
Student Average Daily Attendance
Student Drop-Out Rate
Student Suspension Rate (Short-Term / Long-Term)
Student Discipline Referrals</v>
      </c>
      <c r="P10" t="str">
        <f t="shared" si="4"/>
        <v>Student Growth Percentile for Low-Income Students</v>
      </c>
      <c r="Q10" t="str">
        <f t="shared" si="5"/>
        <v/>
      </c>
      <c r="R10" t="str">
        <f t="shared" si="6"/>
        <v>Student Growth Percentile for Low-Income Students
Student Average Daily Attendance
Student Drop-Out Rate
Student Credit Accruals (HS Students)
Student Suspension Rate (Short-Term / Long-Term)
Student Discipline Referrals</v>
      </c>
      <c r="S10" t="str">
        <f t="shared" si="7"/>
        <v/>
      </c>
      <c r="T10" t="str">
        <f t="shared" si="8"/>
        <v>Student Growth Percentile for Low-Income Students</v>
      </c>
      <c r="U10" t="str">
        <f t="shared" si="9"/>
        <v/>
      </c>
      <c r="V10" t="str">
        <f t="shared" si="10"/>
        <v xml:space="preserve">
Student Drop-Out Rate</v>
      </c>
      <c r="W10" t="str">
        <f t="shared" si="11"/>
        <v/>
      </c>
    </row>
    <row r="11" spans="2:23" x14ac:dyDescent="0.25">
      <c r="B11" s="130" t="s">
        <v>472</v>
      </c>
      <c r="C11" s="161"/>
      <c r="D11" s="161" t="s">
        <v>622</v>
      </c>
      <c r="E11" s="161"/>
      <c r="F11" s="161"/>
      <c r="G11" s="161"/>
      <c r="H11" s="161"/>
      <c r="I11" s="161"/>
      <c r="J11" s="161"/>
      <c r="K11" s="161"/>
      <c r="L11" s="161"/>
      <c r="N11" t="str">
        <f t="shared" si="2"/>
        <v/>
      </c>
      <c r="O11" t="str">
        <f t="shared" si="3"/>
        <v>Student Growth Percentile for Low-Income Students
Student Average Daily Attendance
Student Drop-Out Rate
Student Suspension Rate (Short-Term / Long-Term)
Student Discipline Referrals
Student Truancy Rate</v>
      </c>
      <c r="P11" t="str">
        <f t="shared" si="4"/>
        <v>Student Growth Percentile for Low-Income Students</v>
      </c>
      <c r="Q11" t="str">
        <f t="shared" si="5"/>
        <v/>
      </c>
      <c r="R11" t="str">
        <f t="shared" si="6"/>
        <v>Student Growth Percentile for Low-Income Students
Student Average Daily Attendance
Student Drop-Out Rate
Student Credit Accruals (HS Students)
Student Suspension Rate (Short-Term / Long-Term)
Student Discipline Referrals</v>
      </c>
      <c r="S11" t="str">
        <f t="shared" si="7"/>
        <v/>
      </c>
      <c r="T11" t="str">
        <f t="shared" si="8"/>
        <v>Student Growth Percentile for Low-Income Students</v>
      </c>
      <c r="U11" t="str">
        <f t="shared" si="9"/>
        <v/>
      </c>
      <c r="V11" t="str">
        <f t="shared" si="10"/>
        <v xml:space="preserve">
Student Drop-Out Rate</v>
      </c>
      <c r="W11" t="str">
        <f t="shared" si="11"/>
        <v/>
      </c>
    </row>
    <row r="12" spans="2:23" x14ac:dyDescent="0.25">
      <c r="B12" s="130" t="s">
        <v>478</v>
      </c>
      <c r="C12" s="161"/>
      <c r="D12" s="161"/>
      <c r="E12" s="161" t="s">
        <v>622</v>
      </c>
      <c r="F12" s="161"/>
      <c r="G12" s="161" t="s">
        <v>622</v>
      </c>
      <c r="H12" s="161"/>
      <c r="I12" s="161" t="s">
        <v>622</v>
      </c>
      <c r="J12" s="161"/>
      <c r="K12" s="161"/>
      <c r="L12" s="161"/>
      <c r="N12" t="str">
        <f t="shared" si="2"/>
        <v/>
      </c>
      <c r="O12" t="str">
        <f t="shared" si="3"/>
        <v>Student Growth Percentile for Low-Income Students
Student Average Daily Attendance
Student Drop-Out Rate
Student Suspension Rate (Short-Term / Long-Term)
Student Discipline Referrals
Student Truancy Rate</v>
      </c>
      <c r="P12" t="str">
        <f t="shared" si="4"/>
        <v>Student Growth Percentile for Low-Income Students
Student Performance on January Regents Exams</v>
      </c>
      <c r="Q12" t="str">
        <f t="shared" si="5"/>
        <v/>
      </c>
      <c r="R12" t="str">
        <f t="shared" si="6"/>
        <v>Student Growth Percentile for Low-Income Students
Student Average Daily Attendance
Student Drop-Out Rate
Student Credit Accruals (HS Students)
Student Suspension Rate (Short-Term / Long-Term)
Student Discipline Referrals
Student Performance on January Regents Exams</v>
      </c>
      <c r="S12" t="str">
        <f t="shared" si="7"/>
        <v/>
      </c>
      <c r="T12" t="str">
        <f t="shared" si="8"/>
        <v>Student Growth Percentile for Low-Income Students
Student Performance on January Regents Exams</v>
      </c>
      <c r="U12" t="str">
        <f t="shared" si="9"/>
        <v/>
      </c>
      <c r="V12" t="str">
        <f t="shared" si="10"/>
        <v xml:space="preserve">
Student Drop-Out Rate</v>
      </c>
      <c r="W12" t="str">
        <f t="shared" si="11"/>
        <v/>
      </c>
    </row>
    <row r="13" spans="2:23" x14ac:dyDescent="0.25">
      <c r="B13" s="130" t="s">
        <v>475</v>
      </c>
      <c r="C13" s="161"/>
      <c r="D13" s="161"/>
      <c r="E13" s="161"/>
      <c r="F13" s="161"/>
      <c r="G13" s="161" t="s">
        <v>622</v>
      </c>
      <c r="H13" s="161"/>
      <c r="I13" s="161"/>
      <c r="J13" s="161"/>
      <c r="K13" s="161"/>
      <c r="L13" s="161"/>
      <c r="N13" t="str">
        <f t="shared" si="2"/>
        <v/>
      </c>
      <c r="O13" t="str">
        <f t="shared" si="3"/>
        <v>Student Growth Percentile for Low-Income Students
Student Average Daily Attendance
Student Drop-Out Rate
Student Suspension Rate (Short-Term / Long-Term)
Student Discipline Referrals
Student Truancy Rate</v>
      </c>
      <c r="P13" t="str">
        <f t="shared" si="4"/>
        <v>Student Growth Percentile for Low-Income Students
Student Performance on January Regents Exams</v>
      </c>
      <c r="Q13" t="str">
        <f t="shared" si="5"/>
        <v/>
      </c>
      <c r="R13"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v>
      </c>
      <c r="S13" t="str">
        <f t="shared" si="7"/>
        <v/>
      </c>
      <c r="T13" t="str">
        <f t="shared" si="8"/>
        <v>Student Growth Percentile for Low-Income Students
Student Performance on January Regents Exams</v>
      </c>
      <c r="U13" t="str">
        <f t="shared" si="9"/>
        <v/>
      </c>
      <c r="V13" t="str">
        <f t="shared" si="10"/>
        <v xml:space="preserve">
Student Drop-Out Rate</v>
      </c>
      <c r="W13" t="str">
        <f t="shared" si="11"/>
        <v/>
      </c>
    </row>
    <row r="14" spans="2:23" x14ac:dyDescent="0.25">
      <c r="B14" s="130" t="s">
        <v>476</v>
      </c>
      <c r="C14" s="161"/>
      <c r="D14" s="161"/>
      <c r="E14" s="161"/>
      <c r="F14" s="161"/>
      <c r="G14" s="161"/>
      <c r="H14" s="161"/>
      <c r="I14" s="161"/>
      <c r="J14" s="161"/>
      <c r="K14" s="161"/>
      <c r="L14" s="161"/>
      <c r="N14" t="str">
        <f t="shared" si="2"/>
        <v/>
      </c>
      <c r="O14" t="str">
        <f t="shared" si="3"/>
        <v>Student Growth Percentile for Low-Income Students
Student Average Daily Attendance
Student Drop-Out Rate
Student Suspension Rate (Short-Term / Long-Term)
Student Discipline Referrals
Student Truancy Rate</v>
      </c>
      <c r="P14" t="str">
        <f t="shared" si="4"/>
        <v>Student Growth Percentile for Low-Income Students
Student Performance on January Regents Exams</v>
      </c>
      <c r="Q14" t="str">
        <f t="shared" si="5"/>
        <v/>
      </c>
      <c r="R14"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v>
      </c>
      <c r="S14" t="str">
        <f t="shared" si="7"/>
        <v/>
      </c>
      <c r="T14" t="str">
        <f t="shared" si="8"/>
        <v>Student Growth Percentile for Low-Income Students
Student Performance on January Regents Exams</v>
      </c>
      <c r="U14" t="str">
        <f t="shared" si="9"/>
        <v/>
      </c>
      <c r="V14" t="str">
        <f t="shared" si="10"/>
        <v xml:space="preserve">
Student Drop-Out Rate</v>
      </c>
      <c r="W14" t="str">
        <f t="shared" si="11"/>
        <v/>
      </c>
    </row>
    <row r="15" spans="2:23" x14ac:dyDescent="0.25">
      <c r="B15" s="130" t="s">
        <v>492</v>
      </c>
      <c r="C15" s="161"/>
      <c r="D15" s="161" t="s">
        <v>622</v>
      </c>
      <c r="E15" s="161"/>
      <c r="F15" s="161"/>
      <c r="G15" s="161" t="s">
        <v>622</v>
      </c>
      <c r="H15" s="161"/>
      <c r="I15" s="161"/>
      <c r="J15" s="161"/>
      <c r="K15" s="161"/>
      <c r="L15" s="161"/>
      <c r="N15" t="str">
        <f t="shared" si="2"/>
        <v/>
      </c>
      <c r="O15" t="str">
        <f t="shared" si="3"/>
        <v>Student Growth Percentile for Low-Income Students
Student Average Daily Attendance
Student Drop-Out Rate
Student Suspension Rate (Short-Term / Long-Term)
Student Discipline Referrals
Student Truancy Rate
Teacher Average Daily Attendance Rate</v>
      </c>
      <c r="P15" t="str">
        <f t="shared" si="4"/>
        <v>Student Growth Percentile for Low-Income Students
Student Performance on January Regents Exams</v>
      </c>
      <c r="Q15" t="str">
        <f t="shared" si="5"/>
        <v/>
      </c>
      <c r="R15"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v>
      </c>
      <c r="S15" t="str">
        <f t="shared" si="7"/>
        <v/>
      </c>
      <c r="T15" t="str">
        <f t="shared" si="8"/>
        <v>Student Growth Percentile for Low-Income Students
Student Performance on January Regents Exams</v>
      </c>
      <c r="U15" t="str">
        <f t="shared" si="9"/>
        <v/>
      </c>
      <c r="V15" t="str">
        <f t="shared" si="10"/>
        <v xml:space="preserve">
Student Drop-Out Rate</v>
      </c>
      <c r="W15" t="str">
        <f t="shared" si="11"/>
        <v/>
      </c>
    </row>
    <row r="16" spans="2:23" x14ac:dyDescent="0.25">
      <c r="B16" s="130" t="s">
        <v>473</v>
      </c>
      <c r="C16" s="161" t="s">
        <v>622</v>
      </c>
      <c r="D16" s="161" t="s">
        <v>622</v>
      </c>
      <c r="E16" s="161"/>
      <c r="F16" s="161"/>
      <c r="G16" s="161" t="s">
        <v>622</v>
      </c>
      <c r="H16" s="161"/>
      <c r="I16" s="161"/>
      <c r="J16" s="161" t="s">
        <v>622</v>
      </c>
      <c r="K16" s="161"/>
      <c r="L16" s="161"/>
      <c r="N16" t="str">
        <f t="shared" si="2"/>
        <v xml:space="preserve">
Teachers Rated as "Effective" and "Highly Effective"</v>
      </c>
      <c r="O16"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v>
      </c>
      <c r="P16" t="str">
        <f t="shared" si="4"/>
        <v>Student Growth Percentile for Low-Income Students
Student Performance on January Regents Exams</v>
      </c>
      <c r="Q16" t="str">
        <f t="shared" si="5"/>
        <v/>
      </c>
      <c r="R16"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v>
      </c>
      <c r="S16" t="str">
        <f t="shared" si="7"/>
        <v/>
      </c>
      <c r="T16" t="str">
        <f t="shared" si="8"/>
        <v>Student Growth Percentile for Low-Income Students
Student Performance on January Regents Exams</v>
      </c>
      <c r="U16" t="str">
        <f t="shared" si="9"/>
        <v xml:space="preserve">
Teachers Rated as "Effective" and "Highly Effective"</v>
      </c>
      <c r="V16" t="str">
        <f t="shared" si="10"/>
        <v xml:space="preserve">
Student Drop-Out Rate</v>
      </c>
      <c r="W16" t="str">
        <f t="shared" si="11"/>
        <v/>
      </c>
    </row>
    <row r="17" spans="2:23" x14ac:dyDescent="0.25">
      <c r="B17" s="130" t="s">
        <v>474</v>
      </c>
      <c r="C17" s="161" t="s">
        <v>622</v>
      </c>
      <c r="D17" s="161" t="s">
        <v>622</v>
      </c>
      <c r="E17" s="161" t="s">
        <v>622</v>
      </c>
      <c r="F17" s="161" t="s">
        <v>622</v>
      </c>
      <c r="G17" s="161" t="s">
        <v>622</v>
      </c>
      <c r="H17" s="161"/>
      <c r="I17" s="161"/>
      <c r="J17" s="161" t="s">
        <v>622</v>
      </c>
      <c r="K17" s="161"/>
      <c r="L17" s="161"/>
      <c r="N17" t="str">
        <f t="shared" si="2"/>
        <v xml:space="preserve">
Teachers Rated as "Effective" and "Highly Effective"
Teacher Attendance at Professional Development</v>
      </c>
      <c r="O17"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v>
      </c>
      <c r="P17" t="str">
        <f t="shared" si="4"/>
        <v>Student Growth Percentile for Low-Income Students
Student Performance on January Regents Exams
Teacher Attendance at Professional Development</v>
      </c>
      <c r="Q17" t="str">
        <f t="shared" si="5"/>
        <v xml:space="preserve">
Teacher Attendance at Professional Development</v>
      </c>
      <c r="R17"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v>
      </c>
      <c r="S17" t="str">
        <f t="shared" si="7"/>
        <v/>
      </c>
      <c r="T17" t="str">
        <f t="shared" si="8"/>
        <v>Student Growth Percentile for Low-Income Students
Student Performance on January Regents Exams</v>
      </c>
      <c r="U17" t="str">
        <f t="shared" si="9"/>
        <v xml:space="preserve">
Teachers Rated as "Effective" and "Highly Effective"
Teacher Attendance at Professional Development</v>
      </c>
      <c r="V17" t="str">
        <f t="shared" si="10"/>
        <v xml:space="preserve">
Student Drop-Out Rate</v>
      </c>
      <c r="W17" t="str">
        <f t="shared" si="11"/>
        <v/>
      </c>
    </row>
    <row r="18" spans="2:23" x14ac:dyDescent="0.25">
      <c r="B18" s="130" t="s">
        <v>477</v>
      </c>
      <c r="C18" s="161"/>
      <c r="D18" s="161" t="s">
        <v>622</v>
      </c>
      <c r="E18" s="161"/>
      <c r="F18" s="161"/>
      <c r="G18" s="161" t="s">
        <v>622</v>
      </c>
      <c r="H18" s="161"/>
      <c r="I18" s="161"/>
      <c r="J18" s="161"/>
      <c r="K18" s="161"/>
      <c r="L18" s="161" t="s">
        <v>622</v>
      </c>
      <c r="N18" t="str">
        <f t="shared" si="2"/>
        <v xml:space="preserve">
Teachers Rated as "Effective" and "Highly Effective"
Teacher Attendance at Professional Development</v>
      </c>
      <c r="O18"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v>
      </c>
      <c r="P18" t="str">
        <f t="shared" si="4"/>
        <v>Student Growth Percentile for Low-Income Students
Student Performance on January Regents Exams
Teacher Attendance at Professional Development</v>
      </c>
      <c r="Q18" t="str">
        <f t="shared" si="5"/>
        <v xml:space="preserve">
Teacher Attendance at Professional Development</v>
      </c>
      <c r="R18"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v>
      </c>
      <c r="S18" t="str">
        <f t="shared" si="7"/>
        <v/>
      </c>
      <c r="T18" t="str">
        <f t="shared" si="8"/>
        <v>Student Growth Percentile for Low-Income Students
Student Performance on January Regents Exams</v>
      </c>
      <c r="U18" t="str">
        <f t="shared" si="9"/>
        <v xml:space="preserve">
Teachers Rated as "Effective" and "Highly Effective"
Teacher Attendance at Professional Development</v>
      </c>
      <c r="V18" t="str">
        <f t="shared" si="10"/>
        <v xml:space="preserve">
Student Drop-Out Rate</v>
      </c>
      <c r="W18" t="str">
        <f t="shared" si="11"/>
        <v xml:space="preserve">
Parent Attendance at Workshops</v>
      </c>
    </row>
    <row r="19" spans="2:23" x14ac:dyDescent="0.25">
      <c r="B19" s="130" t="s">
        <v>493</v>
      </c>
      <c r="C19" s="161"/>
      <c r="D19" s="161" t="s">
        <v>622</v>
      </c>
      <c r="E19" s="161"/>
      <c r="F19" s="161"/>
      <c r="G19" s="161" t="s">
        <v>622</v>
      </c>
      <c r="H19" s="161"/>
      <c r="I19" s="161"/>
      <c r="J19" s="161"/>
      <c r="K19" s="161"/>
      <c r="L19" s="161" t="s">
        <v>622</v>
      </c>
      <c r="N19" t="str">
        <f t="shared" si="2"/>
        <v xml:space="preserve">
Teachers Rated as "Effective" and "Highly Effective"
Teacher Attendance at Professional Development</v>
      </c>
      <c r="O19"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19" t="str">
        <f t="shared" si="4"/>
        <v>Student Growth Percentile for Low-Income Students
Student Performance on January Regents Exams
Teacher Attendance at Professional Development</v>
      </c>
      <c r="Q19" t="str">
        <f t="shared" si="5"/>
        <v xml:space="preserve">
Teacher Attendance at Professional Development</v>
      </c>
      <c r="R19"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19" t="str">
        <f t="shared" si="7"/>
        <v/>
      </c>
      <c r="T19" t="str">
        <f t="shared" si="8"/>
        <v>Student Growth Percentile for Low-Income Students
Student Performance on January Regents Exams</v>
      </c>
      <c r="U19" t="str">
        <f t="shared" si="9"/>
        <v xml:space="preserve">
Teachers Rated as "Effective" and "Highly Effective"
Teacher Attendance at Professional Development</v>
      </c>
      <c r="V19" t="str">
        <f t="shared" si="10"/>
        <v xml:space="preserve">
Student Drop-Out Rate</v>
      </c>
      <c r="W19" t="str">
        <f t="shared" si="11"/>
        <v xml:space="preserve">
Parent Attendance at Workshops
Parent Participation in District/School Surveys</v>
      </c>
    </row>
    <row r="20" spans="2:23" x14ac:dyDescent="0.25">
      <c r="B20" s="131"/>
      <c r="C20" s="161"/>
      <c r="D20" s="161"/>
      <c r="E20" s="161"/>
      <c r="F20" s="161"/>
      <c r="G20" s="161"/>
      <c r="H20" s="161"/>
      <c r="I20" s="161"/>
      <c r="J20" s="161"/>
      <c r="K20" s="161"/>
      <c r="L20" s="161"/>
      <c r="N20" t="str">
        <f t="shared" si="2"/>
        <v xml:space="preserve">
Teachers Rated as "Effective" and "Highly Effective"
Teacher Attendance at Professional Development</v>
      </c>
      <c r="O20"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20" t="str">
        <f t="shared" si="4"/>
        <v>Student Growth Percentile for Low-Income Students
Student Performance on January Regents Exams
Teacher Attendance at Professional Development</v>
      </c>
      <c r="Q20" t="str">
        <f t="shared" si="5"/>
        <v xml:space="preserve">
Teacher Attendance at Professional Development</v>
      </c>
      <c r="R20"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20" t="str">
        <f t="shared" si="7"/>
        <v/>
      </c>
      <c r="T20" t="str">
        <f t="shared" si="8"/>
        <v>Student Growth Percentile for Low-Income Students
Student Performance on January Regents Exams</v>
      </c>
      <c r="U20" t="str">
        <f t="shared" si="9"/>
        <v xml:space="preserve">
Teachers Rated as "Effective" and "Highly Effective"
Teacher Attendance at Professional Development</v>
      </c>
      <c r="V20" t="str">
        <f t="shared" si="10"/>
        <v xml:space="preserve">
Student Drop-Out Rate</v>
      </c>
      <c r="W20" t="str">
        <f t="shared" si="11"/>
        <v xml:space="preserve">
Parent Attendance at Workshops
Parent Participation in District/School Surveys</v>
      </c>
    </row>
    <row r="21" spans="2:23" x14ac:dyDescent="0.25">
      <c r="B21" s="131"/>
      <c r="C21" s="161"/>
      <c r="D21" s="161"/>
      <c r="E21" s="161"/>
      <c r="F21" s="161"/>
      <c r="G21" s="161"/>
      <c r="H21" s="161"/>
      <c r="I21" s="161"/>
      <c r="J21" s="161"/>
      <c r="K21" s="161"/>
      <c r="L21" s="161"/>
      <c r="N21" t="str">
        <f t="shared" si="2"/>
        <v xml:space="preserve">
Teachers Rated as "Effective" and "Highly Effective"
Teacher Attendance at Professional Development</v>
      </c>
      <c r="O21"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21" t="str">
        <f t="shared" si="4"/>
        <v>Student Growth Percentile for Low-Income Students
Student Performance on January Regents Exams
Teacher Attendance at Professional Development</v>
      </c>
      <c r="Q21" t="str">
        <f t="shared" si="5"/>
        <v xml:space="preserve">
Teacher Attendance at Professional Development</v>
      </c>
      <c r="R21"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21" t="str">
        <f t="shared" si="7"/>
        <v/>
      </c>
      <c r="T21" t="str">
        <f t="shared" si="8"/>
        <v>Student Growth Percentile for Low-Income Students
Student Performance on January Regents Exams</v>
      </c>
      <c r="U21" t="str">
        <f t="shared" si="9"/>
        <v xml:space="preserve">
Teachers Rated as "Effective" and "Highly Effective"
Teacher Attendance at Professional Development</v>
      </c>
      <c r="V21" t="str">
        <f t="shared" si="10"/>
        <v xml:space="preserve">
Student Drop-Out Rate</v>
      </c>
      <c r="W21" t="str">
        <f t="shared" si="11"/>
        <v xml:space="preserve">
Parent Attendance at Workshops
Parent Participation in District/School Surveys</v>
      </c>
    </row>
    <row r="22" spans="2:23" x14ac:dyDescent="0.25">
      <c r="B22" s="131"/>
      <c r="C22" s="161"/>
      <c r="D22" s="161"/>
      <c r="E22" s="161"/>
      <c r="F22" s="161"/>
      <c r="G22" s="161"/>
      <c r="H22" s="161"/>
      <c r="I22" s="161"/>
      <c r="J22" s="161"/>
      <c r="K22" s="161"/>
      <c r="L22" s="161"/>
      <c r="N22" t="str">
        <f t="shared" si="2"/>
        <v xml:space="preserve">
Teachers Rated as "Effective" and "Highly Effective"
Teacher Attendance at Professional Development</v>
      </c>
      <c r="O22"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22" t="str">
        <f t="shared" si="4"/>
        <v>Student Growth Percentile for Low-Income Students
Student Performance on January Regents Exams
Teacher Attendance at Professional Development</v>
      </c>
      <c r="Q22" t="str">
        <f t="shared" si="5"/>
        <v xml:space="preserve">
Teacher Attendance at Professional Development</v>
      </c>
      <c r="R22"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22" t="str">
        <f t="shared" si="7"/>
        <v/>
      </c>
      <c r="T22" t="str">
        <f t="shared" si="8"/>
        <v>Student Growth Percentile for Low-Income Students
Student Performance on January Regents Exams</v>
      </c>
      <c r="U22" t="str">
        <f t="shared" si="9"/>
        <v xml:space="preserve">
Teachers Rated as "Effective" and "Highly Effective"
Teacher Attendance at Professional Development</v>
      </c>
      <c r="V22" t="str">
        <f t="shared" si="10"/>
        <v xml:space="preserve">
Student Drop-Out Rate</v>
      </c>
      <c r="W22" t="str">
        <f t="shared" si="11"/>
        <v xml:space="preserve">
Parent Attendance at Workshops
Parent Participation in District/School Surveys</v>
      </c>
    </row>
    <row r="23" spans="2:23" x14ac:dyDescent="0.25">
      <c r="B23" s="131"/>
      <c r="C23" s="161"/>
      <c r="D23" s="161"/>
      <c r="E23" s="161"/>
      <c r="F23" s="161"/>
      <c r="G23" s="161"/>
      <c r="H23" s="161"/>
      <c r="I23" s="161"/>
      <c r="J23" s="161"/>
      <c r="K23" s="161"/>
      <c r="L23" s="161"/>
      <c r="N23" t="str">
        <f t="shared" si="2"/>
        <v xml:space="preserve">
Teachers Rated as "Effective" and "Highly Effective"
Teacher Attendance at Professional Development</v>
      </c>
      <c r="O23"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23" t="str">
        <f t="shared" si="4"/>
        <v>Student Growth Percentile for Low-Income Students
Student Performance on January Regents Exams
Teacher Attendance at Professional Development</v>
      </c>
      <c r="Q23" t="str">
        <f t="shared" si="5"/>
        <v xml:space="preserve">
Teacher Attendance at Professional Development</v>
      </c>
      <c r="R23"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23" t="str">
        <f t="shared" si="7"/>
        <v/>
      </c>
      <c r="T23" t="str">
        <f t="shared" si="8"/>
        <v>Student Growth Percentile for Low-Income Students
Student Performance on January Regents Exams</v>
      </c>
      <c r="U23" t="str">
        <f t="shared" si="9"/>
        <v xml:space="preserve">
Teachers Rated as "Effective" and "Highly Effective"
Teacher Attendance at Professional Development</v>
      </c>
      <c r="V23" t="str">
        <f t="shared" si="10"/>
        <v xml:space="preserve">
Student Drop-Out Rate</v>
      </c>
      <c r="W23" t="str">
        <f t="shared" si="11"/>
        <v xml:space="preserve">
Parent Attendance at Workshops
Parent Participation in District/School Surveys</v>
      </c>
    </row>
    <row r="24" spans="2:23" x14ac:dyDescent="0.25">
      <c r="B24" s="131"/>
      <c r="C24" s="161"/>
      <c r="D24" s="161"/>
      <c r="E24" s="161"/>
      <c r="F24" s="161"/>
      <c r="G24" s="161"/>
      <c r="H24" s="161"/>
      <c r="I24" s="161"/>
      <c r="J24" s="161"/>
      <c r="K24" s="161"/>
      <c r="L24" s="161"/>
      <c r="N24" t="str">
        <f t="shared" si="2"/>
        <v xml:space="preserve">
Teachers Rated as "Effective" and "Highly Effective"
Teacher Attendance at Professional Development</v>
      </c>
      <c r="O24"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24" t="str">
        <f t="shared" si="4"/>
        <v>Student Growth Percentile for Low-Income Students
Student Performance on January Regents Exams
Teacher Attendance at Professional Development</v>
      </c>
      <c r="Q24" t="str">
        <f t="shared" si="5"/>
        <v xml:space="preserve">
Teacher Attendance at Professional Development</v>
      </c>
      <c r="R24"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24" t="str">
        <f t="shared" si="7"/>
        <v/>
      </c>
      <c r="T24" t="str">
        <f t="shared" si="8"/>
        <v>Student Growth Percentile for Low-Income Students
Student Performance on January Regents Exams</v>
      </c>
      <c r="U24" t="str">
        <f t="shared" si="9"/>
        <v xml:space="preserve">
Teachers Rated as "Effective" and "Highly Effective"
Teacher Attendance at Professional Development</v>
      </c>
      <c r="V24" t="str">
        <f t="shared" si="10"/>
        <v xml:space="preserve">
Student Drop-Out Rate</v>
      </c>
      <c r="W24" t="str">
        <f t="shared" si="11"/>
        <v xml:space="preserve">
Parent Attendance at Workshops
Parent Participation in District/School Surveys</v>
      </c>
    </row>
    <row r="25" spans="2:23" x14ac:dyDescent="0.25">
      <c r="B25" s="131"/>
      <c r="C25" s="161"/>
      <c r="D25" s="161"/>
      <c r="E25" s="161"/>
      <c r="F25" s="161"/>
      <c r="G25" s="161"/>
      <c r="H25" s="161"/>
      <c r="I25" s="161"/>
      <c r="J25" s="161"/>
      <c r="K25" s="161"/>
      <c r="L25" s="161"/>
      <c r="N25" t="str">
        <f t="shared" si="2"/>
        <v xml:space="preserve">
Teachers Rated as "Effective" and "Highly Effective"
Teacher Attendance at Professional Development</v>
      </c>
      <c r="O25"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25" t="str">
        <f t="shared" si="4"/>
        <v>Student Growth Percentile for Low-Income Students
Student Performance on January Regents Exams
Teacher Attendance at Professional Development</v>
      </c>
      <c r="Q25" t="str">
        <f t="shared" si="5"/>
        <v xml:space="preserve">
Teacher Attendance at Professional Development</v>
      </c>
      <c r="R25"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25" t="str">
        <f t="shared" si="7"/>
        <v/>
      </c>
      <c r="T25" t="str">
        <f t="shared" si="8"/>
        <v>Student Growth Percentile for Low-Income Students
Student Performance on January Regents Exams</v>
      </c>
      <c r="U25" t="str">
        <f t="shared" si="9"/>
        <v xml:space="preserve">
Teachers Rated as "Effective" and "Highly Effective"
Teacher Attendance at Professional Development</v>
      </c>
      <c r="V25" t="str">
        <f t="shared" si="10"/>
        <v xml:space="preserve">
Student Drop-Out Rate</v>
      </c>
      <c r="W25" t="str">
        <f t="shared" si="11"/>
        <v xml:space="preserve">
Parent Attendance at Workshops
Parent Participation in District/School Surveys</v>
      </c>
    </row>
    <row r="26" spans="2:23" x14ac:dyDescent="0.25">
      <c r="B26" s="131"/>
      <c r="C26" s="161"/>
      <c r="D26" s="161"/>
      <c r="E26" s="161"/>
      <c r="F26" s="161"/>
      <c r="G26" s="161"/>
      <c r="H26" s="161"/>
      <c r="I26" s="161"/>
      <c r="J26" s="161"/>
      <c r="K26" s="161"/>
      <c r="L26" s="161"/>
      <c r="N26" t="str">
        <f t="shared" si="2"/>
        <v xml:space="preserve">
Teachers Rated as "Effective" and "Highly Effective"
Teacher Attendance at Professional Development</v>
      </c>
      <c r="O26"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26" t="str">
        <f t="shared" si="4"/>
        <v>Student Growth Percentile for Low-Income Students
Student Performance on January Regents Exams
Teacher Attendance at Professional Development</v>
      </c>
      <c r="Q26" t="str">
        <f t="shared" si="5"/>
        <v xml:space="preserve">
Teacher Attendance at Professional Development</v>
      </c>
      <c r="R26"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26" t="str">
        <f t="shared" si="7"/>
        <v/>
      </c>
      <c r="T26" t="str">
        <f t="shared" si="8"/>
        <v>Student Growth Percentile for Low-Income Students
Student Performance on January Regents Exams</v>
      </c>
      <c r="U26" t="str">
        <f t="shared" si="9"/>
        <v xml:space="preserve">
Teachers Rated as "Effective" and "Highly Effective"
Teacher Attendance at Professional Development</v>
      </c>
      <c r="V26" t="str">
        <f t="shared" si="10"/>
        <v xml:space="preserve">
Student Drop-Out Rate</v>
      </c>
      <c r="W26" t="str">
        <f t="shared" si="11"/>
        <v xml:space="preserve">
Parent Attendance at Workshops
Parent Participation in District/School Surveys</v>
      </c>
    </row>
    <row r="27" spans="2:23" x14ac:dyDescent="0.25">
      <c r="B27" s="131"/>
      <c r="C27" s="161"/>
      <c r="D27" s="161"/>
      <c r="E27" s="161"/>
      <c r="F27" s="161"/>
      <c r="G27" s="161"/>
      <c r="H27" s="161"/>
      <c r="I27" s="161"/>
      <c r="J27" s="161"/>
      <c r="K27" s="161"/>
      <c r="L27" s="161"/>
      <c r="N27" t="str">
        <f t="shared" si="2"/>
        <v xml:space="preserve">
Teachers Rated as "Effective" and "Highly Effective"
Teacher Attendance at Professional Development</v>
      </c>
      <c r="O27"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27" t="str">
        <f t="shared" si="4"/>
        <v>Student Growth Percentile for Low-Income Students
Student Performance on January Regents Exams
Teacher Attendance at Professional Development</v>
      </c>
      <c r="Q27" t="str">
        <f t="shared" si="5"/>
        <v xml:space="preserve">
Teacher Attendance at Professional Development</v>
      </c>
      <c r="R27"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27" t="str">
        <f t="shared" si="7"/>
        <v/>
      </c>
      <c r="T27" t="str">
        <f t="shared" si="8"/>
        <v>Student Growth Percentile for Low-Income Students
Student Performance on January Regents Exams</v>
      </c>
      <c r="U27" t="str">
        <f t="shared" si="9"/>
        <v xml:space="preserve">
Teachers Rated as "Effective" and "Highly Effective"
Teacher Attendance at Professional Development</v>
      </c>
      <c r="V27" t="str">
        <f t="shared" si="10"/>
        <v xml:space="preserve">
Student Drop-Out Rate</v>
      </c>
      <c r="W27" t="str">
        <f t="shared" si="11"/>
        <v xml:space="preserve">
Parent Attendance at Workshops
Parent Participation in District/School Surveys</v>
      </c>
    </row>
    <row r="28" spans="2:23" x14ac:dyDescent="0.25">
      <c r="B28" s="131"/>
      <c r="C28" s="161"/>
      <c r="D28" s="161"/>
      <c r="E28" s="161"/>
      <c r="F28" s="161"/>
      <c r="G28" s="161"/>
      <c r="H28" s="161"/>
      <c r="I28" s="161"/>
      <c r="J28" s="161"/>
      <c r="K28" s="161"/>
      <c r="L28" s="161"/>
      <c r="N28" t="str">
        <f t="shared" si="2"/>
        <v xml:space="preserve">
Teachers Rated as "Effective" and "Highly Effective"
Teacher Attendance at Professional Development</v>
      </c>
      <c r="O28"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28" t="str">
        <f t="shared" si="4"/>
        <v>Student Growth Percentile for Low-Income Students
Student Performance on January Regents Exams
Teacher Attendance at Professional Development</v>
      </c>
      <c r="Q28" t="str">
        <f t="shared" si="5"/>
        <v xml:space="preserve">
Teacher Attendance at Professional Development</v>
      </c>
      <c r="R28"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28" t="str">
        <f t="shared" si="7"/>
        <v/>
      </c>
      <c r="T28" t="str">
        <f t="shared" si="8"/>
        <v>Student Growth Percentile for Low-Income Students
Student Performance on January Regents Exams</v>
      </c>
      <c r="U28" t="str">
        <f t="shared" si="9"/>
        <v xml:space="preserve">
Teachers Rated as "Effective" and "Highly Effective"
Teacher Attendance at Professional Development</v>
      </c>
      <c r="V28" t="str">
        <f t="shared" si="10"/>
        <v xml:space="preserve">
Student Drop-Out Rate</v>
      </c>
      <c r="W28" t="str">
        <f t="shared" si="11"/>
        <v xml:space="preserve">
Parent Attendance at Workshops
Parent Participation in District/School Surveys</v>
      </c>
    </row>
    <row r="29" spans="2:23" x14ac:dyDescent="0.25">
      <c r="B29" s="131"/>
      <c r="C29" s="161"/>
      <c r="D29" s="161"/>
      <c r="E29" s="161"/>
      <c r="F29" s="161"/>
      <c r="G29" s="161"/>
      <c r="H29" s="161"/>
      <c r="I29" s="161"/>
      <c r="J29" s="161"/>
      <c r="K29" s="161"/>
      <c r="L29" s="161"/>
      <c r="N29" t="str">
        <f t="shared" si="2"/>
        <v xml:space="preserve">
Teachers Rated as "Effective" and "Highly Effective"
Teacher Attendance at Professional Development</v>
      </c>
      <c r="O29" t="str">
        <f t="shared" si="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29" t="str">
        <f t="shared" si="4"/>
        <v>Student Growth Percentile for Low-Income Students
Student Performance on January Regents Exams
Teacher Attendance at Professional Development</v>
      </c>
      <c r="Q29" t="str">
        <f t="shared" si="5"/>
        <v xml:space="preserve">
Teacher Attendance at Professional Development</v>
      </c>
      <c r="R29" t="str">
        <f t="shared" si="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29" t="str">
        <f t="shared" si="7"/>
        <v/>
      </c>
      <c r="T29" t="str">
        <f t="shared" si="8"/>
        <v>Student Growth Percentile for Low-Income Students
Student Performance on January Regents Exams</v>
      </c>
      <c r="U29" t="str">
        <f t="shared" si="9"/>
        <v xml:space="preserve">
Teachers Rated as "Effective" and "Highly Effective"
Teacher Attendance at Professional Development</v>
      </c>
      <c r="V29" t="str">
        <f t="shared" si="10"/>
        <v xml:space="preserve">
Student Drop-Out Rate</v>
      </c>
      <c r="W29" t="str">
        <f t="shared" si="11"/>
        <v xml:space="preserve">
Parent Attendance at Workshops
Parent Participation in District/School Surveys</v>
      </c>
    </row>
    <row r="30" spans="2:23" x14ac:dyDescent="0.25">
      <c r="B30" s="131"/>
      <c r="C30" s="161"/>
      <c r="D30" s="161"/>
      <c r="E30" s="161"/>
      <c r="F30" s="161"/>
      <c r="G30" s="161"/>
      <c r="H30" s="161"/>
      <c r="I30" s="161"/>
      <c r="J30" s="161"/>
      <c r="K30" s="161"/>
      <c r="L30" s="161"/>
      <c r="N30" t="str">
        <f t="shared" ref="N30:N35" si="12">IF(C30="Y",CONCATENATE(N29,CHAR(10),$B30),N29)</f>
        <v xml:space="preserve">
Teachers Rated as "Effective" and "Highly Effective"
Teacher Attendance at Professional Development</v>
      </c>
      <c r="O30" t="str">
        <f t="shared" ref="O30:O35" si="13">IF(D30="Y",CONCATENATE(O29,CHAR(10),$B30),O29)</f>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30" t="str">
        <f t="shared" ref="P30:P35" si="14">IF(E30="Y",CONCATENATE(P29,CHAR(10),$B30),P29)</f>
        <v>Student Growth Percentile for Low-Income Students
Student Performance on January Regents Exams
Teacher Attendance at Professional Development</v>
      </c>
      <c r="Q30" t="str">
        <f t="shared" ref="Q30:Q35" si="15">IF(F30="Y",CONCATENATE(Q29,CHAR(10),$B30),Q29)</f>
        <v xml:space="preserve">
Teacher Attendance at Professional Development</v>
      </c>
      <c r="R30" t="str">
        <f t="shared" ref="R30:R35" si="16">IF(G30="Y",CONCATENATE(R29,CHAR(10),$B30),R29)</f>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30" t="str">
        <f t="shared" ref="S30:S35" si="17">IF(H30="Y",CONCATENATE(S29,CHAR(10),$B30),S29)</f>
        <v/>
      </c>
      <c r="T30" t="str">
        <f t="shared" ref="T30:T35" si="18">IF(I30="Y",CONCATENATE(T29,CHAR(10),$B30),T29)</f>
        <v>Student Growth Percentile for Low-Income Students
Student Performance on January Regents Exams</v>
      </c>
      <c r="U30" t="str">
        <f t="shared" ref="U30:U35" si="19">IF(J30="Y",CONCATENATE(U29,CHAR(10),$B30),U29)</f>
        <v xml:space="preserve">
Teachers Rated as "Effective" and "Highly Effective"
Teacher Attendance at Professional Development</v>
      </c>
      <c r="V30" t="str">
        <f t="shared" ref="V30:V35" si="20">IF(K30="Y",CONCATENATE(V29,CHAR(10),$B30),V29)</f>
        <v xml:space="preserve">
Student Drop-Out Rate</v>
      </c>
      <c r="W30" t="str">
        <f t="shared" ref="W30:W35" si="21">IF(L30="Y",CONCATENATE(W29,CHAR(10),$B30),W29)</f>
        <v xml:space="preserve">
Parent Attendance at Workshops
Parent Participation in District/School Surveys</v>
      </c>
    </row>
    <row r="31" spans="2:23" x14ac:dyDescent="0.25">
      <c r="B31" s="131"/>
      <c r="C31" s="161"/>
      <c r="D31" s="161"/>
      <c r="E31" s="161"/>
      <c r="F31" s="161"/>
      <c r="G31" s="161"/>
      <c r="H31" s="161"/>
      <c r="I31" s="161"/>
      <c r="J31" s="161"/>
      <c r="K31" s="161"/>
      <c r="L31" s="161"/>
      <c r="N31" t="str">
        <f t="shared" si="12"/>
        <v xml:space="preserve">
Teachers Rated as "Effective" and "Highly Effective"
Teacher Attendance at Professional Development</v>
      </c>
      <c r="O31" t="str">
        <f t="shared" si="1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31" t="str">
        <f t="shared" si="14"/>
        <v>Student Growth Percentile for Low-Income Students
Student Performance on January Regents Exams
Teacher Attendance at Professional Development</v>
      </c>
      <c r="Q31" t="str">
        <f t="shared" si="15"/>
        <v xml:space="preserve">
Teacher Attendance at Professional Development</v>
      </c>
      <c r="R31" t="str">
        <f t="shared" si="1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31" t="str">
        <f t="shared" si="17"/>
        <v/>
      </c>
      <c r="T31" t="str">
        <f t="shared" si="18"/>
        <v>Student Growth Percentile for Low-Income Students
Student Performance on January Regents Exams</v>
      </c>
      <c r="U31" t="str">
        <f t="shared" si="19"/>
        <v xml:space="preserve">
Teachers Rated as "Effective" and "Highly Effective"
Teacher Attendance at Professional Development</v>
      </c>
      <c r="V31" t="str">
        <f t="shared" si="20"/>
        <v xml:space="preserve">
Student Drop-Out Rate</v>
      </c>
      <c r="W31" t="str">
        <f t="shared" si="21"/>
        <v xml:space="preserve">
Parent Attendance at Workshops
Parent Participation in District/School Surveys</v>
      </c>
    </row>
    <row r="32" spans="2:23" x14ac:dyDescent="0.25">
      <c r="B32" s="131"/>
      <c r="C32" s="161"/>
      <c r="D32" s="161"/>
      <c r="E32" s="161"/>
      <c r="F32" s="161"/>
      <c r="G32" s="161"/>
      <c r="H32" s="161"/>
      <c r="I32" s="161"/>
      <c r="J32" s="161"/>
      <c r="K32" s="161"/>
      <c r="L32" s="161"/>
      <c r="N32" t="str">
        <f t="shared" si="12"/>
        <v xml:space="preserve">
Teachers Rated as "Effective" and "Highly Effective"
Teacher Attendance at Professional Development</v>
      </c>
      <c r="O32" t="str">
        <f t="shared" si="1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32" t="str">
        <f t="shared" si="14"/>
        <v>Student Growth Percentile for Low-Income Students
Student Performance on January Regents Exams
Teacher Attendance at Professional Development</v>
      </c>
      <c r="Q32" t="str">
        <f t="shared" si="15"/>
        <v xml:space="preserve">
Teacher Attendance at Professional Development</v>
      </c>
      <c r="R32" t="str">
        <f t="shared" si="1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32" t="str">
        <f t="shared" si="17"/>
        <v/>
      </c>
      <c r="T32" t="str">
        <f t="shared" si="18"/>
        <v>Student Growth Percentile for Low-Income Students
Student Performance on January Regents Exams</v>
      </c>
      <c r="U32" t="str">
        <f t="shared" si="19"/>
        <v xml:space="preserve">
Teachers Rated as "Effective" and "Highly Effective"
Teacher Attendance at Professional Development</v>
      </c>
      <c r="V32" t="str">
        <f t="shared" si="20"/>
        <v xml:space="preserve">
Student Drop-Out Rate</v>
      </c>
      <c r="W32" t="str">
        <f t="shared" si="21"/>
        <v xml:space="preserve">
Parent Attendance at Workshops
Parent Participation in District/School Surveys</v>
      </c>
    </row>
    <row r="33" spans="2:23" x14ac:dyDescent="0.25">
      <c r="B33" s="131"/>
      <c r="C33" s="161"/>
      <c r="D33" s="161"/>
      <c r="E33" s="161"/>
      <c r="F33" s="161"/>
      <c r="G33" s="161"/>
      <c r="H33" s="161"/>
      <c r="I33" s="161"/>
      <c r="J33" s="161"/>
      <c r="K33" s="161"/>
      <c r="L33" s="161"/>
      <c r="N33" t="str">
        <f t="shared" si="12"/>
        <v xml:space="preserve">
Teachers Rated as "Effective" and "Highly Effective"
Teacher Attendance at Professional Development</v>
      </c>
      <c r="O33" t="str">
        <f t="shared" si="1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33" t="str">
        <f t="shared" si="14"/>
        <v>Student Growth Percentile for Low-Income Students
Student Performance on January Regents Exams
Teacher Attendance at Professional Development</v>
      </c>
      <c r="Q33" t="str">
        <f t="shared" si="15"/>
        <v xml:space="preserve">
Teacher Attendance at Professional Development</v>
      </c>
      <c r="R33" t="str">
        <f t="shared" si="1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33" t="str">
        <f t="shared" si="17"/>
        <v/>
      </c>
      <c r="T33" t="str">
        <f t="shared" si="18"/>
        <v>Student Growth Percentile for Low-Income Students
Student Performance on January Regents Exams</v>
      </c>
      <c r="U33" t="str">
        <f t="shared" si="19"/>
        <v xml:space="preserve">
Teachers Rated as "Effective" and "Highly Effective"
Teacher Attendance at Professional Development</v>
      </c>
      <c r="V33" t="str">
        <f t="shared" si="20"/>
        <v xml:space="preserve">
Student Drop-Out Rate</v>
      </c>
      <c r="W33" t="str">
        <f t="shared" si="21"/>
        <v xml:space="preserve">
Parent Attendance at Workshops
Parent Participation in District/School Surveys</v>
      </c>
    </row>
    <row r="34" spans="2:23" x14ac:dyDescent="0.25">
      <c r="B34" s="131"/>
      <c r="C34" s="161"/>
      <c r="D34" s="161"/>
      <c r="E34" s="161"/>
      <c r="F34" s="161"/>
      <c r="G34" s="161"/>
      <c r="H34" s="161"/>
      <c r="I34" s="161"/>
      <c r="J34" s="161"/>
      <c r="K34" s="161"/>
      <c r="L34" s="161"/>
      <c r="N34" t="str">
        <f t="shared" si="12"/>
        <v xml:space="preserve">
Teachers Rated as "Effective" and "Highly Effective"
Teacher Attendance at Professional Development</v>
      </c>
      <c r="O34" t="str">
        <f t="shared" si="1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34" t="str">
        <f t="shared" si="14"/>
        <v>Student Growth Percentile for Low-Income Students
Student Performance on January Regents Exams
Teacher Attendance at Professional Development</v>
      </c>
      <c r="Q34" t="str">
        <f t="shared" si="15"/>
        <v xml:space="preserve">
Teacher Attendance at Professional Development</v>
      </c>
      <c r="R34" t="str">
        <f t="shared" si="1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34" t="str">
        <f t="shared" si="17"/>
        <v/>
      </c>
      <c r="T34" t="str">
        <f t="shared" si="18"/>
        <v>Student Growth Percentile for Low-Income Students
Student Performance on January Regents Exams</v>
      </c>
      <c r="U34" t="str">
        <f t="shared" si="19"/>
        <v xml:space="preserve">
Teachers Rated as "Effective" and "Highly Effective"
Teacher Attendance at Professional Development</v>
      </c>
      <c r="V34" t="str">
        <f t="shared" si="20"/>
        <v xml:space="preserve">
Student Drop-Out Rate</v>
      </c>
      <c r="W34" t="str">
        <f t="shared" si="21"/>
        <v xml:space="preserve">
Parent Attendance at Workshops
Parent Participation in District/School Surveys</v>
      </c>
    </row>
    <row r="35" spans="2:23" x14ac:dyDescent="0.25">
      <c r="B35" s="131"/>
      <c r="C35" s="161"/>
      <c r="D35" s="161"/>
      <c r="E35" s="161"/>
      <c r="F35" s="161"/>
      <c r="G35" s="161"/>
      <c r="H35" s="161"/>
      <c r="I35" s="161"/>
      <c r="J35" s="161"/>
      <c r="K35" s="161"/>
      <c r="L35" s="161"/>
      <c r="N35" t="str">
        <f t="shared" si="12"/>
        <v xml:space="preserve">
Teachers Rated as "Effective" and "Highly Effective"
Teacher Attendance at Professional Development</v>
      </c>
      <c r="O35" t="str">
        <f t="shared" si="13"/>
        <v>Student Growth Percentile for Low-Income Students
Student Average Daily Attendance
Student Drop-Out Rate
Student Suspension Rate (Short-Term / Long-Term)
Student Discipline Referrals
Student Truancy Rate
Teacher Average Daily Attendance Rate
Teachers Rated as "Effective" and "Highly Effective"
Teacher Attendance at Professional Development
Parent Attendance at Workshops
Parent Participation in District/School Surveys</v>
      </c>
      <c r="P35" t="str">
        <f t="shared" si="14"/>
        <v>Student Growth Percentile for Low-Income Students
Student Performance on January Regents Exams
Teacher Attendance at Professional Development</v>
      </c>
      <c r="Q35" t="str">
        <f t="shared" si="15"/>
        <v xml:space="preserve">
Teacher Attendance at Professional Development</v>
      </c>
      <c r="R35" t="str">
        <f t="shared" si="16"/>
        <v>Student Growth Percentile for Low-Income Students
Student Average Daily Attendance
Student Drop-Out Rate
Student Credit Accruals (HS Students)
Student Suspension Rate (Short-Term / Long-Term)
Student Discipline Referrals
Student Performance on January Regents Exams
Student Participation in ELT Opportunities
Teacher Average Daily Attendance Rate
Teachers Rated as "Effective" and "Highly Effective"
Teacher Attendance at Professional Development
Parent Attendance at Workshops
Parent Participation in District/School Surveys</v>
      </c>
      <c r="S35" t="str">
        <f t="shared" si="17"/>
        <v/>
      </c>
      <c r="T35" t="str">
        <f t="shared" si="18"/>
        <v>Student Growth Percentile for Low-Income Students
Student Performance on January Regents Exams</v>
      </c>
      <c r="U35" t="str">
        <f t="shared" si="19"/>
        <v xml:space="preserve">
Teachers Rated as "Effective" and "Highly Effective"
Teacher Attendance at Professional Development</v>
      </c>
      <c r="V35" t="str">
        <f t="shared" si="20"/>
        <v xml:space="preserve">
Student Drop-Out Rate</v>
      </c>
      <c r="W35" t="str">
        <f t="shared" si="21"/>
        <v xml:space="preserve">
Parent Attendance at Workshops
Parent Participation in District/School Surveys</v>
      </c>
    </row>
  </sheetData>
  <sheetProtection password="ED6F" sheet="1" objects="1" scenarios="1"/>
  <protectedRanges>
    <protectedRange sqref="C4:L35 B20:B35" name="Range1"/>
  </protectedRanges>
  <mergeCells count="1">
    <mergeCell ref="B1:L1"/>
  </mergeCells>
  <pageMargins left="0.45" right="0.45" top="0.5" bottom="0.5" header="0.3" footer="0.05"/>
  <pageSetup scale="80"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29"/>
  <sheetViews>
    <sheetView topLeftCell="A2" zoomScaleNormal="100" workbookViewId="0">
      <selection activeCell="D14" sqref="D14"/>
    </sheetView>
  </sheetViews>
  <sheetFormatPr defaultRowHeight="15" x14ac:dyDescent="0.25"/>
  <cols>
    <col min="1" max="1" width="5.5703125" customWidth="1"/>
    <col min="2" max="3" width="18.7109375" customWidth="1"/>
    <col min="4" max="4" width="120.7109375" customWidth="1"/>
    <col min="5" max="5" width="134.5703125" style="113" hidden="1" customWidth="1"/>
  </cols>
  <sheetData>
    <row r="1" spans="2:5" ht="18.75" x14ac:dyDescent="0.25">
      <c r="B1" s="239" t="s">
        <v>12</v>
      </c>
      <c r="C1" s="239"/>
      <c r="D1" s="239"/>
      <c r="E1" s="241" t="s">
        <v>427</v>
      </c>
    </row>
    <row r="2" spans="2:5" x14ac:dyDescent="0.25">
      <c r="E2" s="242"/>
    </row>
    <row r="3" spans="2:5" ht="30" x14ac:dyDescent="0.25">
      <c r="B3" s="245" t="s">
        <v>318</v>
      </c>
      <c r="C3" s="244"/>
      <c r="D3" s="145" t="s">
        <v>2</v>
      </c>
      <c r="E3" s="128" t="str">
        <f>D3</f>
        <v>SOP 1.1 - The district has a comprehensive approach for recruiting, evaluating, and sustaining high-quality personnel that affords schools the ability to ensure success by addressing the needs of their community.</v>
      </c>
    </row>
    <row r="4" spans="2:5" x14ac:dyDescent="0.25">
      <c r="B4" s="245" t="s">
        <v>319</v>
      </c>
      <c r="C4" s="244"/>
      <c r="D4" s="146" t="s">
        <v>567</v>
      </c>
      <c r="E4" s="128"/>
    </row>
    <row r="5" spans="2:5" x14ac:dyDescent="0.25">
      <c r="B5" s="245" t="s">
        <v>320</v>
      </c>
      <c r="C5" s="244"/>
      <c r="D5" s="146" t="s">
        <v>568</v>
      </c>
      <c r="E5" s="128"/>
    </row>
    <row r="6" spans="2:5" x14ac:dyDescent="0.25">
      <c r="B6" s="246" t="s">
        <v>517</v>
      </c>
      <c r="C6" s="247"/>
      <c r="D6" s="150" t="s">
        <v>569</v>
      </c>
      <c r="E6" s="128"/>
    </row>
    <row r="7" spans="2:5" x14ac:dyDescent="0.25">
      <c r="B7" s="149"/>
      <c r="C7" s="149"/>
      <c r="E7" s="115" t="s">
        <v>429</v>
      </c>
    </row>
    <row r="8" spans="2:5" ht="90" customHeight="1" x14ac:dyDescent="0.25">
      <c r="B8" s="245" t="s">
        <v>526</v>
      </c>
      <c r="C8" s="244"/>
      <c r="D8" s="173" t="s">
        <v>686</v>
      </c>
      <c r="E8" s="114"/>
    </row>
    <row r="9" spans="2:5" x14ac:dyDescent="0.25">
      <c r="B9" s="36"/>
      <c r="C9" s="36"/>
      <c r="E9" s="115" t="s">
        <v>430</v>
      </c>
    </row>
    <row r="10" spans="2:5" ht="77.25" customHeight="1" x14ac:dyDescent="0.25">
      <c r="B10" s="243" t="s">
        <v>323</v>
      </c>
      <c r="C10" s="244"/>
      <c r="D10" s="147" t="s">
        <v>600</v>
      </c>
      <c r="E10" s="114"/>
    </row>
    <row r="11" spans="2:5" ht="60" customHeight="1" x14ac:dyDescent="0.25">
      <c r="B11" s="245" t="s">
        <v>324</v>
      </c>
      <c r="C11" s="244"/>
      <c r="D11" s="147" t="s">
        <v>688</v>
      </c>
      <c r="E11" s="114"/>
    </row>
    <row r="12" spans="2:5" x14ac:dyDescent="0.25">
      <c r="B12" s="36"/>
      <c r="C12" s="36"/>
      <c r="E12" s="116"/>
    </row>
    <row r="13" spans="2:5" ht="60" x14ac:dyDescent="0.25">
      <c r="B13" s="35" t="s">
        <v>322</v>
      </c>
      <c r="C13" s="37" t="s">
        <v>321</v>
      </c>
      <c r="D13" s="148" t="s">
        <v>527</v>
      </c>
      <c r="E13" s="115" t="s">
        <v>428</v>
      </c>
    </row>
    <row r="14" spans="2:5" x14ac:dyDescent="0.25">
      <c r="B14" s="172"/>
      <c r="C14" s="172"/>
      <c r="D14" s="176" t="s">
        <v>689</v>
      </c>
      <c r="E14" s="116"/>
    </row>
    <row r="15" spans="2:5" x14ac:dyDescent="0.25">
      <c r="B15" s="172">
        <v>42186</v>
      </c>
      <c r="C15" s="172">
        <v>42262</v>
      </c>
      <c r="D15" s="147" t="s">
        <v>601</v>
      </c>
      <c r="E15" s="116"/>
    </row>
    <row r="16" spans="2:5" x14ac:dyDescent="0.25">
      <c r="B16" s="34"/>
      <c r="C16" s="34"/>
      <c r="D16" s="147"/>
      <c r="E16" s="116"/>
    </row>
    <row r="17" spans="2:5" x14ac:dyDescent="0.25">
      <c r="B17" s="172">
        <v>42278</v>
      </c>
      <c r="C17" s="172">
        <v>42307</v>
      </c>
      <c r="D17" s="147" t="s">
        <v>602</v>
      </c>
      <c r="E17" s="116"/>
    </row>
    <row r="18" spans="2:5" x14ac:dyDescent="0.25">
      <c r="B18" s="34"/>
      <c r="C18" s="34"/>
      <c r="D18" s="147"/>
      <c r="E18" s="116"/>
    </row>
    <row r="19" spans="2:5" ht="30" x14ac:dyDescent="0.25">
      <c r="B19" s="172">
        <v>42309</v>
      </c>
      <c r="C19" s="172">
        <v>42551</v>
      </c>
      <c r="D19" s="147" t="s">
        <v>603</v>
      </c>
      <c r="E19" s="116"/>
    </row>
    <row r="20" spans="2:5" x14ac:dyDescent="0.25">
      <c r="B20" s="34"/>
      <c r="C20" s="34"/>
      <c r="D20" s="147"/>
      <c r="E20" s="116"/>
    </row>
    <row r="21" spans="2:5" ht="30" x14ac:dyDescent="0.25">
      <c r="B21" s="172">
        <v>42309</v>
      </c>
      <c r="C21" s="172">
        <v>42551</v>
      </c>
      <c r="D21" s="147" t="s">
        <v>668</v>
      </c>
      <c r="E21" s="116"/>
    </row>
    <row r="22" spans="2:5" x14ac:dyDescent="0.25">
      <c r="B22" s="34"/>
      <c r="C22" s="34"/>
      <c r="D22" s="147"/>
      <c r="E22" s="116"/>
    </row>
    <row r="23" spans="2:5" ht="30" x14ac:dyDescent="0.25">
      <c r="B23" s="172">
        <v>42309</v>
      </c>
      <c r="C23" s="172">
        <v>42551</v>
      </c>
      <c r="D23" s="147" t="s">
        <v>604</v>
      </c>
      <c r="E23" s="116"/>
    </row>
    <row r="24" spans="2:5" x14ac:dyDescent="0.25">
      <c r="B24" s="34"/>
      <c r="C24" s="34"/>
      <c r="D24" s="147"/>
      <c r="E24" s="116"/>
    </row>
    <row r="25" spans="2:5" ht="30" x14ac:dyDescent="0.25">
      <c r="B25" s="172">
        <v>42309</v>
      </c>
      <c r="C25" s="172">
        <v>42551</v>
      </c>
      <c r="D25" s="147" t="s">
        <v>605</v>
      </c>
      <c r="E25" s="116"/>
    </row>
    <row r="26" spans="2:5" ht="30" x14ac:dyDescent="0.25">
      <c r="B26" s="172">
        <v>42248</v>
      </c>
      <c r="C26" s="172">
        <v>42185</v>
      </c>
      <c r="D26" s="147" t="s">
        <v>687</v>
      </c>
      <c r="E26" s="116"/>
    </row>
    <row r="27" spans="2:5" x14ac:dyDescent="0.25">
      <c r="B27" s="172"/>
      <c r="C27" s="172"/>
      <c r="D27" s="147"/>
      <c r="E27" s="116"/>
    </row>
    <row r="28" spans="2:5" x14ac:dyDescent="0.25">
      <c r="E28" s="116"/>
    </row>
    <row r="29" spans="2:5" x14ac:dyDescent="0.25">
      <c r="B29" s="174"/>
    </row>
  </sheetData>
  <mergeCells count="9">
    <mergeCell ref="E1:E2"/>
    <mergeCell ref="B10:C10"/>
    <mergeCell ref="B11:C11"/>
    <mergeCell ref="B1:D1"/>
    <mergeCell ref="B3:C3"/>
    <mergeCell ref="B4:C4"/>
    <mergeCell ref="B5:C5"/>
    <mergeCell ref="B8:C8"/>
    <mergeCell ref="B6:C6"/>
  </mergeCells>
  <dataValidations count="1">
    <dataValidation allowBlank="1" showErrorMessage="1" sqref="B5:C7 B12:C12 B9:C9 D3 B14:C27"/>
  </dataValidations>
  <pageMargins left="0.45" right="0.45" top="0.5" bottom="0.5" header="0.3" footer="0.05"/>
  <pageSetup scale="80"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E25"/>
  <sheetViews>
    <sheetView zoomScaleNormal="100" workbookViewId="0">
      <selection activeCell="D33" sqref="D33"/>
    </sheetView>
  </sheetViews>
  <sheetFormatPr defaultRowHeight="15" x14ac:dyDescent="0.25"/>
  <cols>
    <col min="1" max="1" width="5.5703125" customWidth="1"/>
    <col min="2" max="3" width="18.7109375" customWidth="1"/>
    <col min="4" max="4" width="120.7109375" customWidth="1"/>
    <col min="5" max="5" width="134.5703125" style="139" hidden="1" customWidth="1"/>
  </cols>
  <sheetData>
    <row r="1" spans="2:5" ht="18.75" customHeight="1" x14ac:dyDescent="0.25">
      <c r="B1" s="239" t="s">
        <v>12</v>
      </c>
      <c r="C1" s="239"/>
      <c r="D1" s="239"/>
      <c r="E1" s="241" t="s">
        <v>427</v>
      </c>
    </row>
    <row r="2" spans="2:5" x14ac:dyDescent="0.25">
      <c r="E2" s="242"/>
    </row>
    <row r="3" spans="2:5" ht="30" x14ac:dyDescent="0.25">
      <c r="B3" s="245" t="s">
        <v>318</v>
      </c>
      <c r="C3" s="244"/>
      <c r="D3" s="145" t="s">
        <v>3</v>
      </c>
      <c r="E3" s="128" t="str">
        <f>D3</f>
        <v>SOP 1.2 - The district leadership has a comprehensive and explicit theory of action about school culture that communicates high expectations for addressing the needs of all constituents.</v>
      </c>
    </row>
    <row r="4" spans="2:5" x14ac:dyDescent="0.25">
      <c r="B4" s="245" t="s">
        <v>319</v>
      </c>
      <c r="C4" s="244"/>
      <c r="D4" s="146" t="s">
        <v>567</v>
      </c>
      <c r="E4" s="128"/>
    </row>
    <row r="5" spans="2:5" x14ac:dyDescent="0.25">
      <c r="B5" s="245" t="s">
        <v>320</v>
      </c>
      <c r="C5" s="244"/>
      <c r="D5" s="146" t="s">
        <v>568</v>
      </c>
      <c r="E5" s="128"/>
    </row>
    <row r="6" spans="2:5" x14ac:dyDescent="0.25">
      <c r="B6" s="246" t="s">
        <v>517</v>
      </c>
      <c r="C6" s="247"/>
      <c r="D6" s="150" t="s">
        <v>569</v>
      </c>
      <c r="E6" s="128"/>
    </row>
    <row r="7" spans="2:5" x14ac:dyDescent="0.25">
      <c r="B7" s="149"/>
      <c r="C7" s="149"/>
      <c r="E7" s="115" t="s">
        <v>429</v>
      </c>
    </row>
    <row r="8" spans="2:5" ht="90" customHeight="1" x14ac:dyDescent="0.25">
      <c r="B8" s="245" t="s">
        <v>526</v>
      </c>
      <c r="C8" s="244"/>
      <c r="D8" s="147" t="s">
        <v>639</v>
      </c>
      <c r="E8" s="114"/>
    </row>
    <row r="9" spans="2:5" x14ac:dyDescent="0.25">
      <c r="B9" s="36"/>
      <c r="C9" s="36"/>
      <c r="E9" s="115" t="s">
        <v>430</v>
      </c>
    </row>
    <row r="10" spans="2:5" ht="77.25" customHeight="1" x14ac:dyDescent="0.25">
      <c r="B10" s="243" t="s">
        <v>323</v>
      </c>
      <c r="C10" s="244"/>
      <c r="D10" s="147" t="s">
        <v>670</v>
      </c>
      <c r="E10" s="114"/>
    </row>
    <row r="11" spans="2:5" ht="60" customHeight="1" x14ac:dyDescent="0.25">
      <c r="B11" s="245" t="s">
        <v>324</v>
      </c>
      <c r="C11" s="244"/>
      <c r="D11" s="147" t="s">
        <v>640</v>
      </c>
      <c r="E11" s="114"/>
    </row>
    <row r="12" spans="2:5" x14ac:dyDescent="0.25">
      <c r="B12" s="36"/>
      <c r="C12" s="36"/>
      <c r="E12" s="116"/>
    </row>
    <row r="13" spans="2:5" ht="60" x14ac:dyDescent="0.25">
      <c r="B13" s="35" t="s">
        <v>322</v>
      </c>
      <c r="C13" s="37" t="s">
        <v>321</v>
      </c>
      <c r="D13" s="148" t="s">
        <v>527</v>
      </c>
      <c r="E13" s="115" t="s">
        <v>428</v>
      </c>
    </row>
    <row r="14" spans="2:5" x14ac:dyDescent="0.25">
      <c r="B14" s="172"/>
      <c r="C14" s="172"/>
      <c r="D14" s="176" t="s">
        <v>690</v>
      </c>
      <c r="E14" s="116"/>
    </row>
    <row r="15" spans="2:5" ht="30" x14ac:dyDescent="0.25">
      <c r="B15" s="172">
        <v>42217</v>
      </c>
      <c r="C15" s="172">
        <v>42277</v>
      </c>
      <c r="D15" s="147" t="s">
        <v>606</v>
      </c>
      <c r="E15" s="116"/>
    </row>
    <row r="16" spans="2:5" ht="30" x14ac:dyDescent="0.25">
      <c r="B16" s="172">
        <v>42217</v>
      </c>
      <c r="C16" s="172">
        <v>42551</v>
      </c>
      <c r="D16" s="147" t="s">
        <v>669</v>
      </c>
      <c r="E16" s="116"/>
    </row>
    <row r="17" spans="2:5" x14ac:dyDescent="0.25">
      <c r="B17" s="34"/>
      <c r="C17" s="34"/>
      <c r="D17" s="147"/>
      <c r="E17" s="116"/>
    </row>
    <row r="18" spans="2:5" x14ac:dyDescent="0.25">
      <c r="B18" s="172">
        <v>42248</v>
      </c>
      <c r="C18" s="172">
        <v>42278</v>
      </c>
      <c r="D18" s="147" t="s">
        <v>607</v>
      </c>
      <c r="E18" s="116"/>
    </row>
    <row r="19" spans="2:5" x14ac:dyDescent="0.25">
      <c r="B19" s="34"/>
      <c r="C19" s="34"/>
      <c r="D19" s="147"/>
      <c r="E19" s="116"/>
    </row>
    <row r="20" spans="2:5" ht="30" x14ac:dyDescent="0.25">
      <c r="B20" s="172">
        <v>42278</v>
      </c>
      <c r="C20" s="172">
        <v>42551</v>
      </c>
      <c r="D20" s="147" t="s">
        <v>608</v>
      </c>
      <c r="E20" s="116"/>
    </row>
    <row r="21" spans="2:5" x14ac:dyDescent="0.25">
      <c r="B21" s="34"/>
      <c r="C21" s="34"/>
      <c r="D21" s="147"/>
      <c r="E21" s="116"/>
    </row>
    <row r="22" spans="2:5" ht="30" x14ac:dyDescent="0.25">
      <c r="B22" s="172">
        <v>42210</v>
      </c>
      <c r="C22" s="172">
        <v>42185</v>
      </c>
      <c r="D22" s="147" t="s">
        <v>691</v>
      </c>
      <c r="E22" s="116"/>
    </row>
    <row r="23" spans="2:5" x14ac:dyDescent="0.25">
      <c r="B23" s="34"/>
      <c r="C23" s="34"/>
      <c r="D23" s="147"/>
      <c r="E23" s="116"/>
    </row>
    <row r="24" spans="2:5" x14ac:dyDescent="0.25">
      <c r="B24" s="34"/>
      <c r="C24" s="34"/>
      <c r="D24" s="147"/>
      <c r="E24" s="116"/>
    </row>
    <row r="25" spans="2:5" x14ac:dyDescent="0.25">
      <c r="B25" s="34"/>
      <c r="C25" s="34"/>
      <c r="D25" s="147"/>
      <c r="E25" s="116"/>
    </row>
  </sheetData>
  <mergeCells count="9">
    <mergeCell ref="E1:E2"/>
    <mergeCell ref="B10:C10"/>
    <mergeCell ref="B11:C11"/>
    <mergeCell ref="B1:D1"/>
    <mergeCell ref="B3:C3"/>
    <mergeCell ref="B4:C4"/>
    <mergeCell ref="B5:C5"/>
    <mergeCell ref="B8:C8"/>
    <mergeCell ref="B6:C6"/>
  </mergeCells>
  <dataValidations count="1">
    <dataValidation allowBlank="1" showErrorMessage="1" sqref="B14:C25 B12:C12 B9:C9 D3 B5:C7"/>
  </dataValidations>
  <pageMargins left="0.45" right="0.45" top="0.5" bottom="0.5" header="0.3" footer="0.05"/>
  <pageSetup scale="8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26</vt:i4>
      </vt:variant>
    </vt:vector>
  </HeadingPairs>
  <TitlesOfParts>
    <vt:vector size="50" baseType="lpstr">
      <vt:lpstr>DCIP Cover Page</vt:lpstr>
      <vt:lpstr>Assurances</vt:lpstr>
      <vt:lpstr>District Leadership Team</vt:lpstr>
      <vt:lpstr>District Info Sheet</vt:lpstr>
      <vt:lpstr>Overview</vt:lpstr>
      <vt:lpstr>PS Reform Model</vt:lpstr>
      <vt:lpstr>Leading Indicators</vt:lpstr>
      <vt:lpstr>SOP1.1</vt:lpstr>
      <vt:lpstr>SOP1.2</vt:lpstr>
      <vt:lpstr>SOP1.3</vt:lpstr>
      <vt:lpstr>SOP1.4</vt:lpstr>
      <vt:lpstr>SOP1.5</vt:lpstr>
      <vt:lpstr>SOP2.1</vt:lpstr>
      <vt:lpstr>Sheet3</vt:lpstr>
      <vt:lpstr>SOP3.1</vt:lpstr>
      <vt:lpstr>SOP4.1</vt:lpstr>
      <vt:lpstr>SOP5.1</vt:lpstr>
      <vt:lpstr>SOP6.1</vt:lpstr>
      <vt:lpstr>Set-Asides</vt:lpstr>
      <vt:lpstr>AllocationPlan-Improvement</vt:lpstr>
      <vt:lpstr>AllocationPlan-PE</vt:lpstr>
      <vt:lpstr>Sheet1</vt:lpstr>
      <vt:lpstr>Sheet2</vt:lpstr>
      <vt:lpstr>SI Set Aside Rates</vt:lpstr>
      <vt:lpstr>'PS Reform Model'!_Toc279146926</vt:lpstr>
      <vt:lpstr>'AllocationPlan-Improvement'!Print_Area</vt:lpstr>
      <vt:lpstr>'AllocationPlan-PE'!Print_Area</vt:lpstr>
      <vt:lpstr>Assurances!Print_Area</vt:lpstr>
      <vt:lpstr>'DCIP Cover Page'!Print_Area</vt:lpstr>
      <vt:lpstr>'District Info Sheet'!Print_Area</vt:lpstr>
      <vt:lpstr>'District Leadership Team'!Print_Area</vt:lpstr>
      <vt:lpstr>'Leading Indicators'!Print_Area</vt:lpstr>
      <vt:lpstr>Overview!Print_Area</vt:lpstr>
      <vt:lpstr>'PS Reform Model'!Print_Area</vt:lpstr>
      <vt:lpstr>'Set-Asides'!Print_Area</vt:lpstr>
      <vt:lpstr>SOP1.1!Print_Area</vt:lpstr>
      <vt:lpstr>SOP1.2!Print_Area</vt:lpstr>
      <vt:lpstr>SOP1.3!Print_Area</vt:lpstr>
      <vt:lpstr>SOP1.4!Print_Area</vt:lpstr>
      <vt:lpstr>SOP1.5!Print_Area</vt:lpstr>
      <vt:lpstr>SOP2.1!Print_Area</vt:lpstr>
      <vt:lpstr>SOP3.1!Print_Area</vt:lpstr>
      <vt:lpstr>SOP4.1!Print_Area</vt:lpstr>
      <vt:lpstr>SOP5.1!Print_Area</vt:lpstr>
      <vt:lpstr>SOP6.1!Print_Area</vt:lpstr>
      <vt:lpstr>'AllocationPlan-Improvement'!Print_Titles</vt:lpstr>
      <vt:lpstr>'AllocationPlan-PE'!Print_Titles</vt:lpstr>
      <vt:lpstr>'District Info Sheet'!Print_Titles</vt:lpstr>
      <vt:lpstr>'District Leadership Team'!Print_Titles</vt:lpstr>
      <vt:lpstr>SIpercent</vt:lpstr>
    </vt:vector>
  </TitlesOfParts>
  <Company>NYSED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Harmon</dc:creator>
  <cp:lastModifiedBy>Chappo, Cheryl</cp:lastModifiedBy>
  <cp:lastPrinted>2015-07-28T19:10:29Z</cp:lastPrinted>
  <dcterms:created xsi:type="dcterms:W3CDTF">2014-01-09T14:13:35Z</dcterms:created>
  <dcterms:modified xsi:type="dcterms:W3CDTF">2015-07-28T19:58:24Z</dcterms:modified>
</cp:coreProperties>
</file>